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3.xml" ContentType="application/vnd.ms-office.chartstyle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xl/charts/colors2.xml" ContentType="application/vnd.ms-office.chartcolorstyle+xml"/>
  <Override PartName="/xl/charts/style1.xml" ContentType="application/vnd.ms-office.chartstyle+xml"/>
  <Override PartName="/xl/charts/style4.xml" ContentType="application/vnd.ms-office.chartstyle+xml"/>
  <Override PartName="/xl/charts/colors3.xml" ContentType="application/vnd.ms-office.chartcolor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Match Log" sheetId="2" state="visible" r:id="rId4"/>
    <sheet name="Games" sheetId="3" state="visible" r:id="rId5"/>
  </sheets>
  <definedNames>
    <definedName function="false" hidden="false" localSheetId="0" name="_xlnm.Print_Area" vbProcedure="false">Dashboard!$A$1:$U$45</definedName>
    <definedName function="false" hidden="false" localSheetId="2" name="_xlnm.Print_Area" vbProcedure="false">Games!$A$1:$L$138</definedName>
    <definedName function="false" hidden="false" localSheetId="1" name="_xlnm.Print_Area" vbProcedure="false">'Match Log'!$A$1:$O$54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<sst xmlns="http://schemas.openxmlformats.org/spreadsheetml/2006/main" count="1082" uniqueCount="105">
  <si>
    <t xml:space="preserve">RIFTBOUND · MY MATCH TRACKER</t>
  </si>
  <si>
    <t xml:space="preserve">Bo3 matches, kept by hand   ·   09 Apr – 05 Jun 2026   ·   53 matches / 137 games</t>
  </si>
  <si>
    <t xml:space="preserve">MATCHES PLAYED</t>
  </si>
  <si>
    <t xml:space="preserve">RECORD  (W – L – D)</t>
  </si>
  <si>
    <t xml:space="preserve">WIN RATE</t>
  </si>
  <si>
    <t xml:space="preserve">GAMES PLAYED</t>
  </si>
  <si>
    <t xml:space="preserve">LONGEST WIN STREAK</t>
  </si>
  <si>
    <t xml:space="preserve">WIN RATE · LAST 10</t>
  </si>
  <si>
    <t xml:space="preserve">By Deck (mine)</t>
  </si>
  <si>
    <t xml:space="preserve">Deck</t>
  </si>
  <si>
    <t xml:space="preserve">Played</t>
  </si>
  <si>
    <t xml:space="preserve">W</t>
  </si>
  <si>
    <t xml:space="preserve">L</t>
  </si>
  <si>
    <t xml:space="preserve">D</t>
  </si>
  <si>
    <t xml:space="preserve">Win %</t>
  </si>
  <si>
    <t xml:space="preserve">Irelia</t>
  </si>
  <si>
    <t xml:space="preserve">LeBlanc</t>
  </si>
  <si>
    <t xml:space="preserve">Sett</t>
  </si>
  <si>
    <t xml:space="preserve">Teemo</t>
  </si>
  <si>
    <t xml:space="preserve">Most-played opponents</t>
  </si>
  <si>
    <t xml:space="preserve">Opponent</t>
  </si>
  <si>
    <t xml:space="preserve">Record</t>
  </si>
  <si>
    <t xml:space="preserve">Draven</t>
  </si>
  <si>
    <t xml:space="preserve">Kai'Sa</t>
  </si>
  <si>
    <t xml:space="preserve">Diana</t>
  </si>
  <si>
    <t xml:space="preserve">Master Yi</t>
  </si>
  <si>
    <t xml:space="preserve">Rumble</t>
  </si>
  <si>
    <t xml:space="preserve">Lucian</t>
  </si>
  <si>
    <t xml:space="preserve">Sivir</t>
  </si>
  <si>
    <t xml:space="preserve">Jhin</t>
  </si>
  <si>
    <t xml:space="preserve">By event type</t>
  </si>
  <si>
    <t xml:space="preserve">Type</t>
  </si>
  <si>
    <t xml:space="preserve">Nexus Nights</t>
  </si>
  <si>
    <t xml:space="preserve">Summoner Skirmish</t>
  </si>
  <si>
    <t xml:space="preserve">Practice</t>
  </si>
  <si>
    <t xml:space="preserve">By set</t>
  </si>
  <si>
    <t xml:space="preserve">Set</t>
  </si>
  <si>
    <t xml:space="preserve">Spiritforged</t>
  </si>
  <si>
    <t xml:space="preserve">Unleashed</t>
  </si>
  <si>
    <t xml:space="preserve">Results split</t>
  </si>
  <si>
    <t xml:space="preserve">Wins</t>
  </si>
  <si>
    <t xml:space="preserve">Losses</t>
  </si>
  <si>
    <t xml:space="preserve">Draws</t>
  </si>
  <si>
    <t xml:space="preserve">#</t>
  </si>
  <si>
    <t xml:space="preserve">Date</t>
  </si>
  <si>
    <t xml:space="preserve">Day</t>
  </si>
  <si>
    <t xml:space="preserve">Event / Venue</t>
  </si>
  <si>
    <t xml:space="preserve">My Deck</t>
  </si>
  <si>
    <t xml:space="preserve">Opponent Deck</t>
  </si>
  <si>
    <t xml:space="preserve">Games
W</t>
  </si>
  <si>
    <t xml:space="preserve">Games
L</t>
  </si>
  <si>
    <t xml:space="preserve">Score</t>
  </si>
  <si>
    <t xml:space="preserve">Result</t>
  </si>
  <si>
    <t xml:space="preserve">Pts</t>
  </si>
  <si>
    <t xml:space="preserve">Mins</t>
  </si>
  <si>
    <t xml:space="preserve">Set</t>
  </si>
  <si>
    <t xml:space="preserve">Cum. Win %</t>
  </si>
  <si>
    <t xml:space="preserve">streak</t>
  </si>
  <si>
    <t xml:space="preserve">Thu</t>
  </si>
  <si>
    <t xml:space="preserve">Home / casual</t>
  </si>
  <si>
    <t xml:space="preserve">Mon</t>
  </si>
  <si>
    <t xml:space="preserve">Dragon's Den Games</t>
  </si>
  <si>
    <t xml:space="preserve">Ornn</t>
  </si>
  <si>
    <t xml:space="preserve">Fri</t>
  </si>
  <si>
    <t xml:space="preserve">Azir</t>
  </si>
  <si>
    <t xml:space="preserve">Rift Hub LGS</t>
  </si>
  <si>
    <t xml:space="preserve">Viktor</t>
  </si>
  <si>
    <t xml:space="preserve">Ezreal</t>
  </si>
  <si>
    <t xml:space="preserve">Jax</t>
  </si>
  <si>
    <t xml:space="preserve">Tue</t>
  </si>
  <si>
    <t xml:space="preserve">Vi</t>
  </si>
  <si>
    <t xml:space="preserve">Pyke</t>
  </si>
  <si>
    <t xml:space="preserve">Lillia</t>
  </si>
  <si>
    <t xml:space="preserve">Kha'Zix</t>
  </si>
  <si>
    <t xml:space="preserve">Poppy</t>
  </si>
  <si>
    <t xml:space="preserve">Ivern</t>
  </si>
  <si>
    <t xml:space="preserve">Series #</t>
  </si>
  <si>
    <t xml:space="preserve">Game #</t>
  </si>
  <si>
    <t xml:space="preserve">Opp Deck</t>
  </si>
  <si>
    <t xml:space="preserve">My</t>
  </si>
  <si>
    <t xml:space="preserve">Opp</t>
  </si>
  <si>
    <t xml:space="preserve">My Battlefield</t>
  </si>
  <si>
    <t xml:space="preserve">Opp Battlefield</t>
  </si>
  <si>
    <t xml:space="preserve">Went 1st</t>
  </si>
  <si>
    <t xml:space="preserve">Monastery of Hirana</t>
  </si>
  <si>
    <t xml:space="preserve">Startipped Peak</t>
  </si>
  <si>
    <t xml:space="preserve">Reckoner's Arena</t>
  </si>
  <si>
    <t xml:space="preserve">Windswept Hillock</t>
  </si>
  <si>
    <t xml:space="preserve">The Grand Plaza</t>
  </si>
  <si>
    <t xml:space="preserve">The Dreaming Tree</t>
  </si>
  <si>
    <t xml:space="preserve">Trifarian War Camp</t>
  </si>
  <si>
    <t xml:space="preserve">Bandle Tree</t>
  </si>
  <si>
    <t xml:space="preserve">Me</t>
  </si>
  <si>
    <t xml:space="preserve">Sigil of the Storm</t>
  </si>
  <si>
    <t xml:space="preserve">Vilemaw's Lair</t>
  </si>
  <si>
    <t xml:space="preserve">Navori Fighting Pit</t>
  </si>
  <si>
    <t xml:space="preserve">Fortified Position</t>
  </si>
  <si>
    <t xml:space="preserve">Obelisk of Power</t>
  </si>
  <si>
    <t xml:space="preserve">Hallowed Tomb</t>
  </si>
  <si>
    <t xml:space="preserve">Void Gate</t>
  </si>
  <si>
    <t xml:space="preserve">Back-Alley Bar</t>
  </si>
  <si>
    <t xml:space="preserve">Reaver's Row</t>
  </si>
  <si>
    <t xml:space="preserve">Zaun Warrens</t>
  </si>
  <si>
    <t xml:space="preserve">Targon's Peak</t>
  </si>
  <si>
    <t xml:space="preserve">Altar to Unity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</si>
</sst>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%"/>
    <numFmt numFmtId="167" formatCode="0%"/>
    <numFmt numFmtId="168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Arial"/>
      <family val="0"/>
      <charset val="1"/>
    </font>
    <font>
      <i val="true"/>
      <sz val="10"/>
      <color rgb="FF6B6B6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b val="true"/>
      <sz val="10"/>
      <color rgb="FF6B6B6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E5496"/>
        <bgColor rgb="FF1F3864"/>
      </patternFill>
    </fill>
    <fill>
      <patternFill patternType="solid">
        <fgColor rgb="FFD9E1F2"/>
        <bgColor rgb="FFD9D9D9"/>
      </patternFill>
    </fill>
    <fill>
      <patternFill patternType="solid">
        <fgColor rgb="FFFFFFFF"/>
        <bgColor rgb="FFF9F9F9"/>
      </patternFill>
    </fill>
    <fill>
      <patternFill patternType="solid">
        <fgColor rgb="FFEEF3FB"/>
        <bgColor rgb="FFF9F9F9"/>
      </patternFill>
    </fill>
    <fill>
      <patternFill patternType="solid">
        <fgColor rgb="FF1F3864"/>
        <bgColor rgb="FF2E54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A"/>
      </left>
      <right style="thin">
        <color rgb="FFBFC9DA"/>
      </right>
      <top style="thin">
        <color rgb="FFBFC9DA"/>
      </top>
      <bottom style="thin">
        <color rgb="FFBFC9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A"/>
      <rgbColor rgb="FF878787"/>
      <rgbColor rgb="FF9999FF"/>
      <rgbColor rgb="FFC0504D"/>
      <rgbColor rgb="FFF9F9F9"/>
      <rgbColor rgb="FFEEF3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FF9900"/>
      <rgbColor rgb="FFFF6600"/>
      <rgbColor rgb="FF6B6B6B"/>
      <rgbColor rgb="FF969696"/>
      <rgbColor rgb="FF1F3864"/>
      <rgbColor rgb="FF2E7D32"/>
      <rgbColor rgb="FF003300"/>
      <rgbColor rgb="FF333300"/>
      <rgbColor rgb="FFC62828"/>
      <rgbColor rgb="FF993366"/>
      <rgbColor rgb="FF2E5496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Win rate over time (cumulative)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'Match Log'!O1</c:f>
              <c:strCache>
                <c:ptCount val="1"/>
                <c:pt idx="0">
                  <c:v>Cum. Win %</c:v>
                </c:pt>
              </c:strCache>
            </c:strRef>
          </c:tx>
          <c:spPr>
            <a:solidFill>
              <a:srgbClr val="2E5496"/>
            </a:solidFill>
            <a:ln w="28080">
              <a:solidFill>
                <a:srgbClr val="2E549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08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'Match Log'!$A$2:$A$54</c:f>
              <c:strCach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strCache>
            </c:strRef>
          </c:cat>
          <c:val>
            <c:numRef>
              <c:f>'Match Log'!$O$2:$O$54</c:f>
              <c:numCache>
                <c:formatCode>0.0%</c:formatCode>
                <c:ptCount val="53"/>
                <c:pt idx="0">
                  <c:v>1</c:v>
                </c:pt>
                <c:pt idx="1">
                  <c:v>0.5</c:v>
                </c:pt>
                <c:pt idx="2">
                  <c:v>0.333333333333333</c:v>
                </c:pt>
                <c:pt idx="3">
                  <c:v>0.25</c:v>
                </c:pt>
                <c:pt idx="4">
                  <c:v>0.266666666666667</c:v>
                </c:pt>
                <c:pt idx="5">
                  <c:v>0.222222222222222</c:v>
                </c:pt>
                <c:pt idx="6">
                  <c:v>0.19047619047619</c:v>
                </c:pt>
                <c:pt idx="7">
                  <c:v>0.291666666666667</c:v>
                </c:pt>
                <c:pt idx="8">
                  <c:v>0.259259259259259</c:v>
                </c:pt>
                <c:pt idx="9">
                  <c:v>0.233333333333333</c:v>
                </c:pt>
                <c:pt idx="10">
                  <c:v>0.303030303030303</c:v>
                </c:pt>
                <c:pt idx="11">
                  <c:v>0.277777777777778</c:v>
                </c:pt>
                <c:pt idx="12">
                  <c:v>0.333333333333333</c:v>
                </c:pt>
                <c:pt idx="13">
                  <c:v>0.380952380952381</c:v>
                </c:pt>
                <c:pt idx="14">
                  <c:v>0.355555555555556</c:v>
                </c:pt>
                <c:pt idx="15">
                  <c:v>0.333333333333333</c:v>
                </c:pt>
                <c:pt idx="16">
                  <c:v>0.333333333333333</c:v>
                </c:pt>
                <c:pt idx="17">
                  <c:v>0.314814814814815</c:v>
                </c:pt>
                <c:pt idx="18">
                  <c:v>0.350877192982456</c:v>
                </c:pt>
                <c:pt idx="19">
                  <c:v>0.333333333333333</c:v>
                </c:pt>
                <c:pt idx="20">
                  <c:v>0.365079365079365</c:v>
                </c:pt>
                <c:pt idx="21">
                  <c:v>0.393939393939394</c:v>
                </c:pt>
                <c:pt idx="22">
                  <c:v>0.420289855072464</c:v>
                </c:pt>
                <c:pt idx="23">
                  <c:v>0.444444444444444</c:v>
                </c:pt>
                <c:pt idx="24">
                  <c:v>0.44</c:v>
                </c:pt>
                <c:pt idx="25">
                  <c:v>0.423076923076923</c:v>
                </c:pt>
                <c:pt idx="26">
                  <c:v>0.444444444444444</c:v>
                </c:pt>
                <c:pt idx="27">
                  <c:v>0.428571428571429</c:v>
                </c:pt>
                <c:pt idx="28">
                  <c:v>0.448275862068966</c:v>
                </c:pt>
                <c:pt idx="29">
                  <c:v>0.433333333333333</c:v>
                </c:pt>
                <c:pt idx="30">
                  <c:v>0.451612903225806</c:v>
                </c:pt>
                <c:pt idx="31">
                  <c:v>0.46875</c:v>
                </c:pt>
                <c:pt idx="32">
                  <c:v>0.484848484848485</c:v>
                </c:pt>
                <c:pt idx="33">
                  <c:v>0.470588235294118</c:v>
                </c:pt>
                <c:pt idx="34">
                  <c:v>0.485714285714286</c:v>
                </c:pt>
                <c:pt idx="35">
                  <c:v>0.5</c:v>
                </c:pt>
                <c:pt idx="36">
                  <c:v>0.513513513513514</c:v>
                </c:pt>
                <c:pt idx="37">
                  <c:v>0.508771929824561</c:v>
                </c:pt>
                <c:pt idx="38">
                  <c:v>0.504273504273504</c:v>
                </c:pt>
                <c:pt idx="39">
                  <c:v>0.516666666666667</c:v>
                </c:pt>
                <c:pt idx="40">
                  <c:v>0.528455284552846</c:v>
                </c:pt>
                <c:pt idx="41">
                  <c:v>0.53968253968254</c:v>
                </c:pt>
                <c:pt idx="42">
                  <c:v>0.527131782945737</c:v>
                </c:pt>
                <c:pt idx="43">
                  <c:v>0.537878787878788</c:v>
                </c:pt>
                <c:pt idx="44">
                  <c:v>0.548148148148148</c:v>
                </c:pt>
                <c:pt idx="45">
                  <c:v>0.557971014492754</c:v>
                </c:pt>
                <c:pt idx="46">
                  <c:v>0.546099290780142</c:v>
                </c:pt>
                <c:pt idx="47">
                  <c:v>0.555555555555556</c:v>
                </c:pt>
                <c:pt idx="48">
                  <c:v>0.564625850340136</c:v>
                </c:pt>
                <c:pt idx="49">
                  <c:v>0.553333333333333</c:v>
                </c:pt>
                <c:pt idx="50">
                  <c:v>0.562091503267974</c:v>
                </c:pt>
                <c:pt idx="51">
                  <c:v>0.570512820512821</c:v>
                </c:pt>
                <c:pt idx="52">
                  <c:v>0.578616352201258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3637435"/>
        <c:axId val="37697615"/>
      </c:lineChart>
      <c:catAx>
        <c:axId val="336374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Match # (oldest → newest)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697615"/>
        <c:crosses val="autoZero"/>
        <c:auto val="1"/>
        <c:lblAlgn val="ctr"/>
        <c:lblOffset val="100"/>
        <c:noMultiLvlLbl val="0"/>
      </c:catAx>
      <c:valAx>
        <c:axId val="37697615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Win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363743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Win rate by set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Dashboard!D36</c:f>
              <c:strCache>
                <c:ptCount val="1"/>
                <c:pt idx="0">
                  <c:v>Win %</c:v>
                </c:pt>
              </c:strCache>
            </c:strRef>
          </c:tx>
          <c:spPr>
            <a:solidFill>
              <a:srgbClr val="2E5496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Dashboard!$A$37:$A$38</c:f>
              <c:strCache>
                <c:ptCount val="2"/>
                <c:pt idx="0">
                  <c:v>Spiritforged</c:v>
                </c:pt>
                <c:pt idx="1">
                  <c:v>Unleashed</c:v>
                </c:pt>
              </c:strCache>
            </c:strRef>
          </c:cat>
          <c:val>
            <c:numRef>
              <c:f>Dashboard!$D$37:$D$38</c:f>
              <c:numCache>
                <c:formatCode>0.0%</c:formatCode>
                <c:ptCount val="2"/>
                <c:pt idx="0">
                  <c:v>0.433333333333333</c:v>
                </c:pt>
                <c:pt idx="1">
                  <c:v>0.768115942028986</c:v>
                </c:pt>
              </c:numCache>
            </c:numRef>
          </c:val>
        </c:ser>
        <c:gapWidth val="150"/>
        <c:overlap val="0"/>
        <c:axId val="2759987"/>
        <c:axId val="66577650"/>
      </c:barChart>
      <c:catAx>
        <c:axId val="27599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6577650"/>
        <c:crosses val="autoZero"/>
        <c:auto val="1"/>
        <c:lblAlgn val="ctr"/>
        <c:lblOffset val="100"/>
        <c:noMultiLvlLbl val="0"/>
      </c:catAx>
      <c:valAx>
        <c:axId val="66577650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75998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1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Win rate by deck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Dashboard!F12</c:f>
              <c:strCache>
                <c:ptCount val="1"/>
                <c:pt idx="0">
                  <c:v>Win %</c:v>
                </c:pt>
              </c:strCache>
            </c:strRef>
          </c:tx>
          <c:spPr>
            <a:solidFill>
              <a:srgbClr val="2E5496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Dashboard!$A$13:$A$16</c:f>
              <c:strCache>
                <c:ptCount val="4"/>
                <c:pt idx="0">
                  <c:v>Irelia</c:v>
                </c:pt>
                <c:pt idx="1">
                  <c:v>LeBlanc</c:v>
                </c:pt>
                <c:pt idx="2">
                  <c:v>Sett</c:v>
                </c:pt>
                <c:pt idx="3">
                  <c:v>Teemo</c:v>
                </c:pt>
              </c:strCache>
            </c:strRef>
          </c:cat>
          <c:val>
            <c:numRef>
              <c:f>Dashboard!$F$13:$F$16</c:f>
              <c:numCache>
                <c:formatCode>0.0%</c:formatCode>
                <c:ptCount val="4"/>
                <c:pt idx="0">
                  <c:v>0.58974358974359</c:v>
                </c:pt>
                <c:pt idx="1">
                  <c:v>0.755555555555556</c:v>
                </c:pt>
                <c:pt idx="2">
                  <c:v>0.375</c:v>
                </c:pt>
                <c:pt idx="3">
                  <c:v>0.25</c:v>
                </c:pt>
              </c:numCache>
            </c:numRef>
          </c:val>
        </c:ser>
        <c:gapWidth val="150"/>
        <c:overlap val="0"/>
        <c:axId val="54419460"/>
        <c:axId val="3592137"/>
      </c:barChart>
      <c:catAx>
        <c:axId val="54419460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92137"/>
        <c:crosses val="autoZero"/>
        <c:auto val="1"/>
        <c:lblAlgn val="ctr"/>
        <c:lblOffset val="100"/>
        <c:noMultiLvlLbl val="0"/>
      </c:catAx>
      <c:valAx>
        <c:axId val="35921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419460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Wins / Losses / Draws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1260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1260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1260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1260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eparator>
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</c:dLbls>
          <c:cat>
            <c:strRef>
              <c:f>Dashboard!$A$41:$A$43</c:f>
              <c:strCache>
                <c:ptCount val="3"/>
                <c:pt idx="0">
                  <c:v>Wins</c:v>
                </c:pt>
                <c:pt idx="1">
                  <c:v>Losses</c:v>
                </c:pt>
                <c:pt idx="2">
                  <c:v>Draws</c:v>
                </c:pt>
              </c:strCache>
            </c:strRef>
          </c:cat>
          <c:val>
            <c:numRef>
              <c:f>Dashboard!$B$41:$B$43</c:f>
              <c:numCache>
                <c:formatCode>General</c:formatCode>
                <c:ptCount val="3"/>
                <c:pt idx="0">
                  <c:v>29</c:v>
                </c:pt>
                <c:pt idx="1">
                  <c:v>19</c:v>
                </c:pt>
                <c:pt idx="2">
                  <c:v>5</c:v>
                </c:pt>
              </c:numCache>
            </c:numRef>
          </c:val>
        </c:ser>
        <c:firstSliceAng val="0"/>
      </c:pie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14</xdr:col>
      <xdr:colOff>218880</xdr:colOff>
      <xdr:row>14</xdr:row>
      <xdr:rowOff>91800</xdr:rowOff>
    </xdr:to>
    <xdr:graphicFrame>
      <xdr:nvGraphicFramePr>
        <xdr:cNvPr id="1" name="Chart 1"/>
        <xdr:cNvGraphicFramePr/>
      </xdr:nvGraphicFramePr>
      <xdr:xfrm>
        <a:off x="6179760" y="733320"/>
        <a:ext cx="449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3</xdr:row>
      <xdr:rowOff>0</xdr:rowOff>
    </xdr:from>
    <xdr:to>
      <xdr:col>20</xdr:col>
      <xdr:colOff>362160</xdr:colOff>
      <xdr:row>14</xdr:row>
      <xdr:rowOff>91800</xdr:rowOff>
    </xdr:to>
    <xdr:graphicFrame>
      <xdr:nvGraphicFramePr>
        <xdr:cNvPr id="2" name="Chart 2"/>
        <xdr:cNvGraphicFramePr/>
      </xdr:nvGraphicFramePr>
      <xdr:xfrm>
        <a:off x="11071800" y="733320"/>
        <a:ext cx="341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19</xdr:row>
      <xdr:rowOff>0</xdr:rowOff>
    </xdr:from>
    <xdr:to>
      <xdr:col>14</xdr:col>
      <xdr:colOff>218880</xdr:colOff>
      <xdr:row>32</xdr:row>
      <xdr:rowOff>187200</xdr:rowOff>
    </xdr:to>
    <xdr:graphicFrame>
      <xdr:nvGraphicFramePr>
        <xdr:cNvPr id="3" name="Chart 3"/>
        <xdr:cNvGraphicFramePr/>
      </xdr:nvGraphicFramePr>
      <xdr:xfrm>
        <a:off x="6179760" y="4257720"/>
        <a:ext cx="449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0</xdr:colOff>
      <xdr:row>19</xdr:row>
      <xdr:rowOff>0</xdr:rowOff>
    </xdr:from>
    <xdr:to>
      <xdr:col>20</xdr:col>
      <xdr:colOff>362160</xdr:colOff>
      <xdr:row>32</xdr:row>
      <xdr:rowOff>187200</xdr:rowOff>
    </xdr:to>
    <xdr:graphicFrame>
      <xdr:nvGraphicFramePr>
        <xdr:cNvPr id="4" name="Chart 4"/>
        <xdr:cNvGraphicFramePr/>
      </xdr:nvGraphicFramePr>
      <xdr:xfrm>
        <a:off x="11071800" y="4257720"/>
        <a:ext cx="3419640" cy="266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3"/>
    <col collapsed="false" customWidth="true" hidden="false" outlineLevel="0" max="6" min="6" style="0" width="1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/>
      <c r="C4" s="3" t="s">
        <v>3</v>
      </c>
      <c r="D4" s="3"/>
      <c r="E4" s="3" t="s">
        <v>4</v>
      </c>
      <c r="F4" s="3"/>
    </row>
    <row r="5" customFormat="false" ht="33.75" hidden="false" customHeight="true" outlineLevel="0" collapsed="false">
      <c r="A5" s="4" t="n">
        <f aca="false">COUNT('Match Log'!$A$2:$A$54)</f>
        <v>53</v>
      </c>
      <c r="B5" s="4"/>
      <c r="C5" s="5" t="str">
        <f aca="false">COUNTIF('Match Log'!$K$2:$K$54,"W")&amp;" – "&amp;COUNTIF('Match Log'!$K$2:$K$54,"L")&amp;" – "&amp;COUNTIF('Match Log'!$K$2:$K$54,"D")</f>
        <v>29 – 19 – 5</v>
      </c>
      <c r="D5" s="5"/>
      <c r="E5" s="6" t="n">
        <f aca="false">(COUNTIF('Match Log'!$K$2:$K$54,"W")*3+COUNTIF('Match Log'!$K$2:$K$54,"D"))/(COUNT('Match Log'!$A$2:$A$54)*3)</f>
        <v>0.578616352201258</v>
      </c>
      <c r="F5" s="6"/>
    </row>
    <row r="7" customFormat="false" ht="15" hidden="false" customHeight="false" outlineLevel="0" collapsed="false">
      <c r="A7" s="3" t="s">
        <v>5</v>
      </c>
      <c r="B7" s="3"/>
      <c r="C7" s="3" t="s">
        <v>6</v>
      </c>
      <c r="D7" s="3"/>
      <c r="E7" s="3" t="s">
        <v>7</v>
      </c>
      <c r="F7" s="3"/>
    </row>
    <row r="8" customFormat="false" ht="33.75" hidden="false" customHeight="true" outlineLevel="0" collapsed="false">
      <c r="A8" s="4" t="n">
        <f aca="false">COUNT(Games!$A$2:$A$138)</f>
        <v>137</v>
      </c>
      <c r="B8" s="4"/>
      <c r="C8" s="4" t="n">
        <f aca="false">MAX('Match Log'!$P$2:$P$54)</f>
        <v>4</v>
      </c>
      <c r="D8" s="4"/>
      <c r="E8" s="6" t="n">
        <f aca="false">(COUNTIF('Match Log'!$K$45:$K$54,"W")*3+COUNTIF('Match Log'!$K$45:$K$54,"D"))/(COUNT('Match Log'!$A$45:$A$54)*3)</f>
        <v>0.8</v>
      </c>
      <c r="F8" s="6"/>
    </row>
    <row r="11" customFormat="false" ht="15" hidden="false" customHeight="false" outlineLevel="0" collapsed="false">
      <c r="A11" s="7" t="s">
        <v>8</v>
      </c>
      <c r="B11" s="7"/>
      <c r="C11" s="7"/>
      <c r="D11" s="7"/>
      <c r="E11" s="7"/>
      <c r="F11" s="7"/>
    </row>
    <row r="12" customFormat="false" ht="15" hidden="false" customHeight="false" outlineLevel="0" collapsed="false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  <c r="F12" s="3" t="s">
        <v>14</v>
      </c>
    </row>
    <row r="13" customFormat="false" ht="15" hidden="false" customHeight="false" outlineLevel="0" collapsed="false">
      <c r="A13" s="8" t="s">
        <v>15</v>
      </c>
      <c r="B13" s="9" t="n">
        <f aca="false">COUNTIF('Match Log'!$F$2:$F$54,$A13)</f>
        <v>26</v>
      </c>
      <c r="C13" s="9" t="n">
        <f aca="false">COUNTIFS('Match Log'!$F$2:$F$54,$A13,'Match Log'!$K$2:$K$54,"W")</f>
        <v>14</v>
      </c>
      <c r="D13" s="9" t="n">
        <f aca="false">COUNTIFS('Match Log'!$F$2:$F$54,$A13,'Match Log'!$K$2:$K$54,"L")</f>
        <v>8</v>
      </c>
      <c r="E13" s="9" t="n">
        <f aca="false">COUNTIFS('Match Log'!$F$2:$F$54,$A13,'Match Log'!$K$2:$K$54,"D")</f>
        <v>4</v>
      </c>
      <c r="F13" s="10" t="n">
        <f aca="false">IFERROR((C13*3+E13)/(B13*3),0)</f>
        <v>0.58974358974359</v>
      </c>
    </row>
    <row r="14" customFormat="false" ht="15" hidden="false" customHeight="false" outlineLevel="0" collapsed="false">
      <c r="A14" s="11" t="s">
        <v>16</v>
      </c>
      <c r="B14" s="12" t="n">
        <f aca="false">COUNTIF('Match Log'!$F$2:$F$54,$A14)</f>
        <v>15</v>
      </c>
      <c r="C14" s="12" t="n">
        <f aca="false">COUNTIFS('Match Log'!$F$2:$F$54,$A14,'Match Log'!$K$2:$K$54,"W")</f>
        <v>11</v>
      </c>
      <c r="D14" s="12" t="n">
        <f aca="false">COUNTIFS('Match Log'!$F$2:$F$54,$A14,'Match Log'!$K$2:$K$54,"L")</f>
        <v>3</v>
      </c>
      <c r="E14" s="12" t="n">
        <f aca="false">COUNTIFS('Match Log'!$F$2:$F$54,$A14,'Match Log'!$K$2:$K$54,"D")</f>
        <v>1</v>
      </c>
      <c r="F14" s="13" t="n">
        <f aca="false">IFERROR((C14*3+E14)/(B14*3),0)</f>
        <v>0.755555555555556</v>
      </c>
    </row>
    <row r="15" customFormat="false" ht="15" hidden="false" customHeight="false" outlineLevel="0" collapsed="false">
      <c r="A15" s="8" t="s">
        <v>17</v>
      </c>
      <c r="B15" s="9" t="n">
        <f aca="false">COUNTIF('Match Log'!$F$2:$F$54,$A15)</f>
        <v>8</v>
      </c>
      <c r="C15" s="9" t="n">
        <f aca="false">COUNTIFS('Match Log'!$F$2:$F$54,$A15,'Match Log'!$K$2:$K$54,"W")</f>
        <v>3</v>
      </c>
      <c r="D15" s="9" t="n">
        <f aca="false">COUNTIFS('Match Log'!$F$2:$F$54,$A15,'Match Log'!$K$2:$K$54,"L")</f>
        <v>5</v>
      </c>
      <c r="E15" s="9" t="n">
        <f aca="false">COUNTIFS('Match Log'!$F$2:$F$54,$A15,'Match Log'!$K$2:$K$54,"D")</f>
        <v>0</v>
      </c>
      <c r="F15" s="10" t="n">
        <f aca="false">IFERROR((C15*3+E15)/(B15*3),0)</f>
        <v>0.375</v>
      </c>
    </row>
    <row r="16" customFormat="false" ht="15" hidden="false" customHeight="false" outlineLevel="0" collapsed="false">
      <c r="A16" s="11" t="s">
        <v>18</v>
      </c>
      <c r="B16" s="12" t="n">
        <f aca="false">COUNTIF('Match Log'!$F$2:$F$54,$A16)</f>
        <v>4</v>
      </c>
      <c r="C16" s="12" t="n">
        <f aca="false">COUNTIFS('Match Log'!$F$2:$F$54,$A16,'Match Log'!$K$2:$K$54,"W")</f>
        <v>1</v>
      </c>
      <c r="D16" s="12" t="n">
        <f aca="false">COUNTIFS('Match Log'!$F$2:$F$54,$A16,'Match Log'!$K$2:$K$54,"L")</f>
        <v>3</v>
      </c>
      <c r="E16" s="12" t="n">
        <f aca="false">COUNTIFS('Match Log'!$F$2:$F$54,$A16,'Match Log'!$K$2:$K$54,"D")</f>
        <v>0</v>
      </c>
      <c r="F16" s="13" t="n">
        <f aca="false">IFERROR((C16*3+E16)/(B16*3),0)</f>
        <v>0.25</v>
      </c>
    </row>
    <row r="18" customFormat="false" ht="15" hidden="false" customHeight="false" outlineLevel="0" collapsed="false">
      <c r="A18" s="7" t="s">
        <v>19</v>
      </c>
      <c r="B18" s="7"/>
      <c r="C18" s="7"/>
      <c r="D18" s="7"/>
    </row>
    <row r="19" customFormat="false" ht="15" hidden="false" customHeight="false" outlineLevel="0" collapsed="false">
      <c r="A19" s="3" t="s">
        <v>20</v>
      </c>
      <c r="B19" s="3" t="s">
        <v>10</v>
      </c>
      <c r="C19" s="3" t="s">
        <v>21</v>
      </c>
      <c r="D19" s="3" t="s">
        <v>14</v>
      </c>
    </row>
    <row r="20" customFormat="false" ht="15" hidden="false" customHeight="false" outlineLevel="0" collapsed="false">
      <c r="A20" s="8" t="s">
        <v>22</v>
      </c>
      <c r="B20" s="9" t="n">
        <f aca="false">COUNTIF('Match Log'!$G$2:$G$54,$A20)</f>
        <v>10</v>
      </c>
      <c r="C20" s="9" t="str">
        <f aca="false">COUNTIFS('Match Log'!$G$2:$G$54,$A20,'Match Log'!$K$2:$K$54,"W")&amp;"–"&amp;COUNTIFS('Match Log'!$G$2:$G$54,$A20,'Match Log'!$K$2:$K$54,"L")&amp;"–"&amp;COUNTIFS('Match Log'!$G$2:$G$54,$A20,'Match Log'!$K$2:$K$54,"D")</f>
        <v>3–5–2</v>
      </c>
      <c r="D20" s="10" t="n">
        <f aca="false">IFERROR((COUNTIFS('Match Log'!$G$2:$G$54,$A20,'Match Log'!$K$2:$K$54,"W")*3+COUNTIFS('Match Log'!$G$2:$G$54,$A20,'Match Log'!$K$2:$K$54,"D"))/(B20*3),0)</f>
        <v>0.366666666666667</v>
      </c>
    </row>
    <row r="21" customFormat="false" ht="15" hidden="false" customHeight="false" outlineLevel="0" collapsed="false">
      <c r="A21" s="11" t="s">
        <v>23</v>
      </c>
      <c r="B21" s="12" t="n">
        <f aca="false">COUNTIF('Match Log'!$G$2:$G$54,$A21)</f>
        <v>8</v>
      </c>
      <c r="C21" s="12" t="str">
        <f aca="false">COUNTIFS('Match Log'!$G$2:$G$54,$A21,'Match Log'!$K$2:$K$54,"W")&amp;"–"&amp;COUNTIFS('Match Log'!$G$2:$G$54,$A21,'Match Log'!$K$2:$K$54,"L")&amp;"–"&amp;COUNTIFS('Match Log'!$G$2:$G$54,$A21,'Match Log'!$K$2:$K$54,"D")</f>
        <v>3–5–0</v>
      </c>
      <c r="D21" s="13" t="n">
        <f aca="false">IFERROR((COUNTIFS('Match Log'!$G$2:$G$54,$A21,'Match Log'!$K$2:$K$54,"W")*3+COUNTIFS('Match Log'!$G$2:$G$54,$A21,'Match Log'!$K$2:$K$54,"D"))/(B21*3),0)</f>
        <v>0.375</v>
      </c>
    </row>
    <row r="22" customFormat="false" ht="15" hidden="false" customHeight="false" outlineLevel="0" collapsed="false">
      <c r="A22" s="8" t="s">
        <v>24</v>
      </c>
      <c r="B22" s="9" t="n">
        <f aca="false">COUNTIF('Match Log'!$G$2:$G$54,$A22)</f>
        <v>6</v>
      </c>
      <c r="C22" s="9" t="str">
        <f aca="false">COUNTIFS('Match Log'!$G$2:$G$54,$A22,'Match Log'!$K$2:$K$54,"W")&amp;"–"&amp;COUNTIFS('Match Log'!$G$2:$G$54,$A22,'Match Log'!$K$2:$K$54,"L")&amp;"–"&amp;COUNTIFS('Match Log'!$G$2:$G$54,$A22,'Match Log'!$K$2:$K$54,"D")</f>
        <v>5–1–0</v>
      </c>
      <c r="D22" s="10" t="n">
        <f aca="false">IFERROR((COUNTIFS('Match Log'!$G$2:$G$54,$A22,'Match Log'!$K$2:$K$54,"W")*3+COUNTIFS('Match Log'!$G$2:$G$54,$A22,'Match Log'!$K$2:$K$54,"D"))/(B22*3),0)</f>
        <v>0.833333333333333</v>
      </c>
    </row>
    <row r="23" customFormat="false" ht="15" hidden="false" customHeight="false" outlineLevel="0" collapsed="false">
      <c r="A23" s="11" t="s">
        <v>25</v>
      </c>
      <c r="B23" s="12" t="n">
        <f aca="false">COUNTIF('Match Log'!$G$2:$G$54,$A23)</f>
        <v>5</v>
      </c>
      <c r="C23" s="12" t="str">
        <f aca="false">COUNTIFS('Match Log'!$G$2:$G$54,$A23,'Match Log'!$K$2:$K$54,"W")&amp;"–"&amp;COUNTIFS('Match Log'!$G$2:$G$54,$A23,'Match Log'!$K$2:$K$54,"L")&amp;"–"&amp;COUNTIFS('Match Log'!$G$2:$G$54,$A23,'Match Log'!$K$2:$K$54,"D")</f>
        <v>4–1–0</v>
      </c>
      <c r="D23" s="13" t="n">
        <f aca="false">IFERROR((COUNTIFS('Match Log'!$G$2:$G$54,$A23,'Match Log'!$K$2:$K$54,"W")*3+COUNTIFS('Match Log'!$G$2:$G$54,$A23,'Match Log'!$K$2:$K$54,"D"))/(B23*3),0)</f>
        <v>0.8</v>
      </c>
    </row>
    <row r="24" customFormat="false" ht="15" hidden="false" customHeight="false" outlineLevel="0" collapsed="false">
      <c r="A24" s="8" t="s">
        <v>26</v>
      </c>
      <c r="B24" s="9" t="n">
        <f aca="false">COUNTIF('Match Log'!$G$2:$G$54,$A24)</f>
        <v>3</v>
      </c>
      <c r="C24" s="9" t="str">
        <f aca="false">COUNTIFS('Match Log'!$G$2:$G$54,$A24,'Match Log'!$K$2:$K$54,"W")&amp;"–"&amp;COUNTIFS('Match Log'!$G$2:$G$54,$A24,'Match Log'!$K$2:$K$54,"L")&amp;"–"&amp;COUNTIFS('Match Log'!$G$2:$G$54,$A24,'Match Log'!$K$2:$K$54,"D")</f>
        <v>1–2–0</v>
      </c>
      <c r="D24" s="10" t="n">
        <f aca="false">IFERROR((COUNTIFS('Match Log'!$G$2:$G$54,$A24,'Match Log'!$K$2:$K$54,"W")*3+COUNTIFS('Match Log'!$G$2:$G$54,$A24,'Match Log'!$K$2:$K$54,"D"))/(B24*3),0)</f>
        <v>0.333333333333333</v>
      </c>
    </row>
    <row r="25" customFormat="false" ht="15" hidden="false" customHeight="false" outlineLevel="0" collapsed="false">
      <c r="A25" s="11" t="s">
        <v>27</v>
      </c>
      <c r="B25" s="12" t="n">
        <f aca="false">COUNTIF('Match Log'!$G$2:$G$54,$A25)</f>
        <v>2</v>
      </c>
      <c r="C25" s="12" t="str">
        <f aca="false">COUNTIFS('Match Log'!$G$2:$G$54,$A25,'Match Log'!$K$2:$K$54,"W")&amp;"–"&amp;COUNTIFS('Match Log'!$G$2:$G$54,$A25,'Match Log'!$K$2:$K$54,"L")&amp;"–"&amp;COUNTIFS('Match Log'!$G$2:$G$54,$A25,'Match Log'!$K$2:$K$54,"D")</f>
        <v>1–1–0</v>
      </c>
      <c r="D25" s="13" t="n">
        <f aca="false">IFERROR((COUNTIFS('Match Log'!$G$2:$G$54,$A25,'Match Log'!$K$2:$K$54,"W")*3+COUNTIFS('Match Log'!$G$2:$G$54,$A25,'Match Log'!$K$2:$K$54,"D"))/(B25*3),0)</f>
        <v>0.5</v>
      </c>
    </row>
    <row r="26" customFormat="false" ht="15" hidden="false" customHeight="false" outlineLevel="0" collapsed="false">
      <c r="A26" s="8" t="s">
        <v>28</v>
      </c>
      <c r="B26" s="9" t="n">
        <f aca="false">COUNTIF('Match Log'!$G$2:$G$54,$A26)</f>
        <v>2</v>
      </c>
      <c r="C26" s="9" t="str">
        <f aca="false">COUNTIFS('Match Log'!$G$2:$G$54,$A26,'Match Log'!$K$2:$K$54,"W")&amp;"–"&amp;COUNTIFS('Match Log'!$G$2:$G$54,$A26,'Match Log'!$K$2:$K$54,"L")&amp;"–"&amp;COUNTIFS('Match Log'!$G$2:$G$54,$A26,'Match Log'!$K$2:$K$54,"D")</f>
        <v>0–1–1</v>
      </c>
      <c r="D26" s="10" t="n">
        <f aca="false">IFERROR((COUNTIFS('Match Log'!$G$2:$G$54,$A26,'Match Log'!$K$2:$K$54,"W")*3+COUNTIFS('Match Log'!$G$2:$G$54,$A26,'Match Log'!$K$2:$K$54,"D"))/(B26*3),0)</f>
        <v>0.166666666666667</v>
      </c>
    </row>
    <row r="27" customFormat="false" ht="15" hidden="false" customHeight="false" outlineLevel="0" collapsed="false">
      <c r="A27" s="11" t="s">
        <v>29</v>
      </c>
      <c r="B27" s="12" t="n">
        <f aca="false">COUNTIF('Match Log'!$G$2:$G$54,$A27)</f>
        <v>2</v>
      </c>
      <c r="C27" s="12" t="str">
        <f aca="false">COUNTIFS('Match Log'!$G$2:$G$54,$A27,'Match Log'!$K$2:$K$54,"W")&amp;"–"&amp;COUNTIFS('Match Log'!$G$2:$G$54,$A27,'Match Log'!$K$2:$K$54,"L")&amp;"–"&amp;COUNTIFS('Match Log'!$G$2:$G$54,$A27,'Match Log'!$K$2:$K$54,"D")</f>
        <v>1–0–1</v>
      </c>
      <c r="D27" s="13" t="n">
        <f aca="false">IFERROR((COUNTIFS('Match Log'!$G$2:$G$54,$A27,'Match Log'!$K$2:$K$54,"W")*3+COUNTIFS('Match Log'!$G$2:$G$54,$A27,'Match Log'!$K$2:$K$54,"D"))/(B27*3),0)</f>
        <v>0.666666666666667</v>
      </c>
    </row>
    <row r="29" customFormat="false" ht="15" hidden="false" customHeight="false" outlineLevel="0" collapsed="false">
      <c r="A29" s="7" t="s">
        <v>30</v>
      </c>
      <c r="B29" s="7"/>
      <c r="C29" s="7"/>
      <c r="D29" s="7"/>
    </row>
    <row r="30" customFormat="false" ht="15" hidden="false" customHeight="false" outlineLevel="0" collapsed="false">
      <c r="A30" s="3" t="s">
        <v>31</v>
      </c>
      <c r="B30" s="3" t="s">
        <v>10</v>
      </c>
      <c r="C30" s="3" t="s">
        <v>21</v>
      </c>
      <c r="D30" s="3" t="s">
        <v>14</v>
      </c>
    </row>
    <row r="31" customFormat="false" ht="15" hidden="false" customHeight="false" outlineLevel="0" collapsed="false">
      <c r="A31" s="8" t="s">
        <v>32</v>
      </c>
      <c r="B31" s="9" t="n">
        <f aca="false">COUNTIF('Match Log'!$E$2:$E$54,$A31)</f>
        <v>28</v>
      </c>
      <c r="C31" s="9" t="str">
        <f aca="false">COUNTIFS('Match Log'!$E$2:$E$54,$A31,'Match Log'!$K$2:$K$54,"W")&amp;"–"&amp;COUNTIFS('Match Log'!$E$2:$E$54,$A31,'Match Log'!$K$2:$K$54,"L")&amp;"–"&amp;COUNTIFS('Match Log'!$E$2:$E$54,$A31,'Match Log'!$K$2:$K$54,"D")</f>
        <v>17–8–3</v>
      </c>
      <c r="D31" s="10" t="n">
        <f aca="false">IFERROR((COUNTIFS('Match Log'!$E$2:$E$54,$A31,'Match Log'!$K$2:$K$54,"W")*3+COUNTIFS('Match Log'!$E$2:$E$54,$A31,'Match Log'!$K$2:$K$54,"D"))/(B31*3),0)</f>
        <v>0.642857142857143</v>
      </c>
    </row>
    <row r="32" customFormat="false" ht="15" hidden="false" customHeight="false" outlineLevel="0" collapsed="false">
      <c r="A32" s="11" t="s">
        <v>33</v>
      </c>
      <c r="B32" s="12" t="n">
        <f aca="false">COUNTIF('Match Log'!$E$2:$E$54,$A32)</f>
        <v>13</v>
      </c>
      <c r="C32" s="12" t="str">
        <f aca="false">COUNTIFS('Match Log'!$E$2:$E$54,$A32,'Match Log'!$K$2:$K$54,"W")&amp;"–"&amp;COUNTIFS('Match Log'!$E$2:$E$54,$A32,'Match Log'!$K$2:$K$54,"L")&amp;"–"&amp;COUNTIFS('Match Log'!$E$2:$E$54,$A32,'Match Log'!$K$2:$K$54,"D")</f>
        <v>8–3–2</v>
      </c>
      <c r="D32" s="13" t="n">
        <f aca="false">IFERROR((COUNTIFS('Match Log'!$E$2:$E$54,$A32,'Match Log'!$K$2:$K$54,"W")*3+COUNTIFS('Match Log'!$E$2:$E$54,$A32,'Match Log'!$K$2:$K$54,"D"))/(B32*3),0)</f>
        <v>0.666666666666667</v>
      </c>
    </row>
    <row r="33" customFormat="false" ht="15" hidden="false" customHeight="false" outlineLevel="0" collapsed="false">
      <c r="A33" s="8" t="s">
        <v>34</v>
      </c>
      <c r="B33" s="9" t="n">
        <f aca="false">COUNTIF('Match Log'!$E$2:$E$54,$A33)</f>
        <v>12</v>
      </c>
      <c r="C33" s="9" t="str">
        <f aca="false">COUNTIFS('Match Log'!$E$2:$E$54,$A33,'Match Log'!$K$2:$K$54,"W")&amp;"–"&amp;COUNTIFS('Match Log'!$E$2:$E$54,$A33,'Match Log'!$K$2:$K$54,"L")&amp;"–"&amp;COUNTIFS('Match Log'!$E$2:$E$54,$A33,'Match Log'!$K$2:$K$54,"D")</f>
        <v>4–8–0</v>
      </c>
      <c r="D33" s="10" t="n">
        <f aca="false">IFERROR((COUNTIFS('Match Log'!$E$2:$E$54,$A33,'Match Log'!$K$2:$K$54,"W")*3+COUNTIFS('Match Log'!$E$2:$E$54,$A33,'Match Log'!$K$2:$K$54,"D"))/(B33*3),0)</f>
        <v>0.333333333333333</v>
      </c>
    </row>
    <row r="35" customFormat="false" ht="15" hidden="false" customHeight="false" outlineLevel="0" collapsed="false">
      <c r="A35" s="7" t="s">
        <v>35</v>
      </c>
      <c r="B35" s="7"/>
      <c r="C35" s="7"/>
      <c r="D35" s="7"/>
    </row>
    <row r="36" customFormat="false" ht="15" hidden="false" customHeight="false" outlineLevel="0" collapsed="false">
      <c r="A36" s="3" t="s">
        <v>36</v>
      </c>
      <c r="B36" s="3" t="s">
        <v>10</v>
      </c>
      <c r="C36" s="3" t="s">
        <v>21</v>
      </c>
      <c r="D36" s="3" t="s">
        <v>14</v>
      </c>
    </row>
    <row r="37" customFormat="false" ht="15" hidden="false" customHeight="false" outlineLevel="0" collapsed="false">
      <c r="A37" s="8" t="s">
        <v>37</v>
      </c>
      <c r="B37" s="9" t="n">
        <f aca="false">COUNTIF('Match Log'!$N$2:$N$54,$A37)</f>
        <v>30</v>
      </c>
      <c r="C37" s="9" t="str">
        <f aca="false">COUNTIFS('Match Log'!$N$2:$N$54,$A37,'Match Log'!$K$2:$K$54,"W")&amp;"–"&amp;COUNTIFS('Match Log'!$N$2:$N$54,$A37,'Match Log'!$K$2:$K$54,"L")&amp;"–"&amp;COUNTIFS('Match Log'!$N$2:$N$54,$A37,'Match Log'!$K$2:$K$54,"D")</f>
        <v>12–15–3</v>
      </c>
      <c r="D37" s="10" t="n">
        <f aca="false">IFERROR((COUNTIFS('Match Log'!$N$2:$N$54,$A37,'Match Log'!$K$2:$K$54,"W")*3+COUNTIFS('Match Log'!$N$2:$N$54,$A37,'Match Log'!$K$2:$K$54,"D"))/(B37*3),0)</f>
        <v>0.433333333333333</v>
      </c>
    </row>
    <row r="38" customFormat="false" ht="15" hidden="false" customHeight="false" outlineLevel="0" collapsed="false">
      <c r="A38" s="11" t="s">
        <v>38</v>
      </c>
      <c r="B38" s="12" t="n">
        <f aca="false">COUNTIF('Match Log'!$N$2:$N$54,$A38)</f>
        <v>23</v>
      </c>
      <c r="C38" s="12" t="str">
        <f aca="false">COUNTIFS('Match Log'!$N$2:$N$54,$A38,'Match Log'!$K$2:$K$54,"W")&amp;"–"&amp;COUNTIFS('Match Log'!$N$2:$N$54,$A38,'Match Log'!$K$2:$K$54,"L")&amp;"–"&amp;COUNTIFS('Match Log'!$N$2:$N$54,$A38,'Match Log'!$K$2:$K$54,"D")</f>
        <v>17–4–2</v>
      </c>
      <c r="D38" s="13" t="n">
        <f aca="false">IFERROR((COUNTIFS('Match Log'!$N$2:$N$54,$A38,'Match Log'!$K$2:$K$54,"W")*3+COUNTIFS('Match Log'!$N$2:$N$54,$A38,'Match Log'!$K$2:$K$54,"D"))/(B38*3),0)</f>
        <v>0.768115942028986</v>
      </c>
    </row>
    <row r="40" customFormat="false" ht="15" hidden="false" customHeight="false" outlineLevel="0" collapsed="false">
      <c r="A40" s="7" t="s">
        <v>39</v>
      </c>
      <c r="B40" s="7"/>
    </row>
    <row r="41" customFormat="false" ht="15" hidden="false" customHeight="false" outlineLevel="0" collapsed="false">
      <c r="A41" s="8" t="s">
        <v>40</v>
      </c>
      <c r="B41" s="9" t="n">
        <f aca="false">COUNTIF('Match Log'!$K$2:$K$54,"W")</f>
        <v>29</v>
      </c>
    </row>
    <row r="42" customFormat="false" ht="15" hidden="false" customHeight="false" outlineLevel="0" collapsed="false">
      <c r="A42" s="11" t="s">
        <v>41</v>
      </c>
      <c r="B42" s="12" t="n">
        <f aca="false">COUNTIF('Match Log'!$K$2:$K$54,"L")</f>
        <v>19</v>
      </c>
    </row>
    <row r="43" customFormat="false" ht="15" hidden="false" customHeight="false" outlineLevel="0" collapsed="false">
      <c r="A43" s="8" t="s">
        <v>42</v>
      </c>
      <c r="B43" s="9" t="n">
        <f aca="false">COUNTIF('Match Log'!$K$2:$K$54,"D")</f>
        <v>5</v>
      </c>
    </row>
  </sheetData>
  <mergeCells count="19">
    <mergeCell ref="A1:F1"/>
    <mergeCell ref="A2:H2"/>
    <mergeCell ref="A4:B4"/>
    <mergeCell ref="C4:D4"/>
    <mergeCell ref="E4:F4"/>
    <mergeCell ref="A5:B5"/>
    <mergeCell ref="C5:D5"/>
    <mergeCell ref="E5:F5"/>
    <mergeCell ref="A7:B7"/>
    <mergeCell ref="C7:D7"/>
    <mergeCell ref="E7:F7"/>
    <mergeCell ref="A8:B8"/>
    <mergeCell ref="C8:D8"/>
    <mergeCell ref="E8:F8"/>
    <mergeCell ref="A11:F11"/>
    <mergeCell ref="A18:D18"/>
    <mergeCell ref="A29:D29"/>
    <mergeCell ref="A35:D35"/>
    <mergeCell ref="A40:B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5"/>
    <col collapsed="false" customWidth="true" hidden="false" outlineLevel="0" max="4" min="4" style="0" width="21"/>
    <col collapsed="false" customWidth="true" hidden="false" outlineLevel="0" max="5" min="5" style="0" width="17"/>
    <col collapsed="false" customWidth="true" hidden="false" outlineLevel="0" max="6" min="6" style="0" width="11"/>
    <col collapsed="false" customWidth="true" hidden="false" outlineLevel="0" max="7" min="7" style="0" width="15"/>
    <col collapsed="false" customWidth="true" hidden="false" outlineLevel="0" max="11" min="8" style="0" width="7"/>
    <col collapsed="false" customWidth="true" hidden="false" outlineLevel="0" max="12" min="12" style="0" width="5"/>
    <col collapsed="false" customWidth="true" hidden="false" outlineLevel="0" max="13" min="13" style="0" width="6"/>
    <col collapsed="false" customWidth="true" hidden="false" outlineLevel="0" max="14" min="14" style="0" width="13"/>
    <col collapsed="false" customWidth="true" hidden="false" outlineLevel="0" max="15" min="15" style="0" width="11"/>
    <col collapsed="false" customWidth="true" hidden="true" outlineLevel="0" max="16" min="16" style="0" width="6"/>
  </cols>
  <sheetData>
    <row r="1" customFormat="false" ht="27.75" hidden="false" customHeight="true" outlineLevel="0" collapsed="false">
      <c r="A1" s="14" t="s">
        <v>43</v>
      </c>
      <c r="B1" s="14" t="s">
        <v>44</v>
      </c>
      <c r="C1" s="14" t="s">
        <v>45</v>
      </c>
      <c r="D1" s="14" t="s">
        <v>46</v>
      </c>
      <c r="E1" s="14" t="s">
        <v>31</v>
      </c>
      <c r="F1" s="14" t="s">
        <v>47</v>
      </c>
      <c r="G1" s="14" t="s">
        <v>48</v>
      </c>
      <c r="H1" s="14" t="s">
        <v>49</v>
      </c>
      <c r="I1" s="14" t="s">
        <v>50</v>
      </c>
      <c r="J1" s="14" t="s">
        <v>51</v>
      </c>
      <c r="K1" s="14" t="s">
        <v>52</v>
      </c>
      <c r="L1" s="14" t="s">
        <v>53</v>
      </c>
      <c r="M1" s="14" t="s">
        <v>54</v>
      </c>
      <c r="N1" s="14" t="s">
        <v>55</v>
      </c>
      <c r="O1" s="14" t="s">
        <v>56</v>
      </c>
      <c r="P1" s="14" t="s">
        <v>57</v>
      </c>
    </row>
    <row r="2" customFormat="false" ht="15" hidden="false" customHeight="false" outlineLevel="0" collapsed="false">
      <c r="A2" s="9" t="n">
        <v>1</v>
      </c>
      <c r="B2" s="15" t="n">
        <v>46121</v>
      </c>
      <c r="C2" s="9" t="s">
        <v>58</v>
      </c>
      <c r="D2" s="8" t="s">
        <v>59</v>
      </c>
      <c r="E2" s="8" t="s">
        <v>34</v>
      </c>
      <c r="F2" s="8" t="s">
        <v>17</v>
      </c>
      <c r="G2" s="8" t="s">
        <v>27</v>
      </c>
      <c r="H2" s="9" t="n">
        <v>2</v>
      </c>
      <c r="I2" s="9" t="n">
        <v>1</v>
      </c>
      <c r="J2" s="9" t="str">
        <f aca="false">H2&amp;"–"&amp;I2</f>
        <v>2–1</v>
      </c>
      <c r="K2" s="16" t="str">
        <f aca="false">IF(H2&gt;I2,"W",IF(H2&lt;I2,"L","D"))</f>
        <v>W</v>
      </c>
      <c r="L2" s="9" t="n">
        <f aca="false">IF(K2="W",3,IF(K2="D",1,0))</f>
        <v>3</v>
      </c>
      <c r="M2" s="9" t="n">
        <v>48</v>
      </c>
      <c r="N2" s="8" t="s">
        <v>37</v>
      </c>
      <c r="O2" s="10" t="n">
        <f aca="false">SUM($L$2:L2)/((ROW()-1)*3)</f>
        <v>1</v>
      </c>
      <c r="P2" s="9" t="n">
        <f aca="false">IF(K2="W",1,0)</f>
        <v>1</v>
      </c>
    </row>
    <row r="3" customFormat="false" ht="15" hidden="false" customHeight="false" outlineLevel="0" collapsed="false">
      <c r="A3" s="12" t="n">
        <v>2</v>
      </c>
      <c r="B3" s="17" t="n">
        <v>46121</v>
      </c>
      <c r="C3" s="12" t="s">
        <v>58</v>
      </c>
      <c r="D3" s="11" t="s">
        <v>59</v>
      </c>
      <c r="E3" s="11" t="s">
        <v>34</v>
      </c>
      <c r="F3" s="11" t="s">
        <v>17</v>
      </c>
      <c r="G3" s="11" t="s">
        <v>23</v>
      </c>
      <c r="H3" s="12" t="n">
        <v>1</v>
      </c>
      <c r="I3" s="12" t="n">
        <v>2</v>
      </c>
      <c r="J3" s="12" t="str">
        <f aca="false">H3&amp;"–"&amp;I3</f>
        <v>1–2</v>
      </c>
      <c r="K3" s="18" t="str">
        <f aca="false">IF(H3&gt;I3,"W",IF(H3&lt;I3,"L","D"))</f>
        <v>L</v>
      </c>
      <c r="L3" s="12" t="n">
        <f aca="false">IF(K3="W",3,IF(K3="D",1,0))</f>
        <v>0</v>
      </c>
      <c r="M3" s="12" t="n">
        <v>51</v>
      </c>
      <c r="N3" s="11" t="s">
        <v>37</v>
      </c>
      <c r="O3" s="13" t="n">
        <f aca="false">SUM($L$2:L3)/((ROW()-1)*3)</f>
        <v>0.5</v>
      </c>
      <c r="P3" s="12" t="n">
        <f aca="false">IF(K3="W",P2+1,0)</f>
        <v>0</v>
      </c>
    </row>
    <row r="4" customFormat="false" ht="15" hidden="false" customHeight="false" outlineLevel="0" collapsed="false">
      <c r="A4" s="9" t="n">
        <v>3</v>
      </c>
      <c r="B4" s="15" t="n">
        <v>46121</v>
      </c>
      <c r="C4" s="9" t="s">
        <v>58</v>
      </c>
      <c r="D4" s="8" t="s">
        <v>59</v>
      </c>
      <c r="E4" s="8" t="s">
        <v>34</v>
      </c>
      <c r="F4" s="8" t="s">
        <v>17</v>
      </c>
      <c r="G4" s="8" t="s">
        <v>26</v>
      </c>
      <c r="H4" s="9" t="n">
        <v>0</v>
      </c>
      <c r="I4" s="9" t="n">
        <v>2</v>
      </c>
      <c r="J4" s="9" t="str">
        <f aca="false">H4&amp;"–"&amp;I4</f>
        <v>0–2</v>
      </c>
      <c r="K4" s="19" t="str">
        <f aca="false">IF(H4&gt;I4,"W",IF(H4&lt;I4,"L","D"))</f>
        <v>L</v>
      </c>
      <c r="L4" s="9" t="n">
        <f aca="false">IF(K4="W",3,IF(K4="D",1,0))</f>
        <v>0</v>
      </c>
      <c r="M4" s="9" t="n">
        <v>54</v>
      </c>
      <c r="N4" s="8" t="s">
        <v>37</v>
      </c>
      <c r="O4" s="10" t="n">
        <f aca="false">SUM($L$2:L4)/((ROW()-1)*3)</f>
        <v>0.333333333333333</v>
      </c>
      <c r="P4" s="9" t="n">
        <f aca="false">IF(K4="W",P3+1,0)</f>
        <v>0</v>
      </c>
    </row>
    <row r="5" customFormat="false" ht="15" hidden="false" customHeight="false" outlineLevel="0" collapsed="false">
      <c r="A5" s="12" t="n">
        <v>4</v>
      </c>
      <c r="B5" s="17" t="n">
        <v>46121</v>
      </c>
      <c r="C5" s="12" t="s">
        <v>58</v>
      </c>
      <c r="D5" s="11" t="s">
        <v>59</v>
      </c>
      <c r="E5" s="11" t="s">
        <v>34</v>
      </c>
      <c r="F5" s="11" t="s">
        <v>17</v>
      </c>
      <c r="G5" s="11" t="s">
        <v>22</v>
      </c>
      <c r="H5" s="12" t="n">
        <v>0</v>
      </c>
      <c r="I5" s="12" t="n">
        <v>2</v>
      </c>
      <c r="J5" s="12" t="str">
        <f aca="false">H5&amp;"–"&amp;I5</f>
        <v>0–2</v>
      </c>
      <c r="K5" s="18" t="str">
        <f aca="false">IF(H5&gt;I5,"W",IF(H5&lt;I5,"L","D"))</f>
        <v>L</v>
      </c>
      <c r="L5" s="12" t="n">
        <f aca="false">IF(K5="W",3,IF(K5="D",1,0))</f>
        <v>0</v>
      </c>
      <c r="M5" s="12" t="n">
        <v>52</v>
      </c>
      <c r="N5" s="11" t="s">
        <v>37</v>
      </c>
      <c r="O5" s="13" t="n">
        <f aca="false">SUM($L$2:L5)/((ROW()-1)*3)</f>
        <v>0.25</v>
      </c>
      <c r="P5" s="12" t="n">
        <f aca="false">IF(K5="W",P4+1,0)</f>
        <v>0</v>
      </c>
    </row>
    <row r="6" customFormat="false" ht="15" hidden="false" customHeight="false" outlineLevel="0" collapsed="false">
      <c r="A6" s="9" t="n">
        <v>5</v>
      </c>
      <c r="B6" s="15" t="n">
        <v>46125</v>
      </c>
      <c r="C6" s="9" t="s">
        <v>60</v>
      </c>
      <c r="D6" s="8" t="s">
        <v>61</v>
      </c>
      <c r="E6" s="8" t="s">
        <v>32</v>
      </c>
      <c r="F6" s="8" t="s">
        <v>15</v>
      </c>
      <c r="G6" s="8" t="s">
        <v>28</v>
      </c>
      <c r="H6" s="9" t="n">
        <v>1</v>
      </c>
      <c r="I6" s="9" t="n">
        <v>1</v>
      </c>
      <c r="J6" s="9" t="str">
        <f aca="false">H6&amp;"–"&amp;I6</f>
        <v>1–1</v>
      </c>
      <c r="K6" s="20" t="str">
        <f aca="false">IF(H6&gt;I6,"W",IF(H6&lt;I6,"L","D"))</f>
        <v>D</v>
      </c>
      <c r="L6" s="9" t="n">
        <f aca="false">IF(K6="W",3,IF(K6="D",1,0))</f>
        <v>1</v>
      </c>
      <c r="M6" s="9" t="n">
        <v>50</v>
      </c>
      <c r="N6" s="8" t="s">
        <v>37</v>
      </c>
      <c r="O6" s="10" t="n">
        <f aca="false">SUM($L$2:L6)/((ROW()-1)*3)</f>
        <v>0.266666666666667</v>
      </c>
      <c r="P6" s="9" t="n">
        <f aca="false">IF(K6="W",P5+1,0)</f>
        <v>0</v>
      </c>
    </row>
    <row r="7" customFormat="false" ht="15" hidden="false" customHeight="false" outlineLevel="0" collapsed="false">
      <c r="A7" s="12" t="n">
        <v>6</v>
      </c>
      <c r="B7" s="17" t="n">
        <v>46125</v>
      </c>
      <c r="C7" s="12" t="s">
        <v>60</v>
      </c>
      <c r="D7" s="11" t="s">
        <v>61</v>
      </c>
      <c r="E7" s="11" t="s">
        <v>32</v>
      </c>
      <c r="F7" s="11" t="s">
        <v>15</v>
      </c>
      <c r="G7" s="11" t="s">
        <v>23</v>
      </c>
      <c r="H7" s="12" t="n">
        <v>1</v>
      </c>
      <c r="I7" s="12" t="n">
        <v>2</v>
      </c>
      <c r="J7" s="12" t="str">
        <f aca="false">H7&amp;"–"&amp;I7</f>
        <v>1–2</v>
      </c>
      <c r="K7" s="18" t="str">
        <f aca="false">IF(H7&gt;I7,"W",IF(H7&lt;I7,"L","D"))</f>
        <v>L</v>
      </c>
      <c r="L7" s="12" t="n">
        <f aca="false">IF(K7="W",3,IF(K7="D",1,0))</f>
        <v>0</v>
      </c>
      <c r="M7" s="12" t="n">
        <v>50</v>
      </c>
      <c r="N7" s="11" t="s">
        <v>37</v>
      </c>
      <c r="O7" s="13" t="n">
        <f aca="false">SUM($L$2:L7)/((ROW()-1)*3)</f>
        <v>0.222222222222222</v>
      </c>
      <c r="P7" s="12" t="n">
        <f aca="false">IF(K7="W",P6+1,0)</f>
        <v>0</v>
      </c>
    </row>
    <row r="8" customFormat="false" ht="15" hidden="false" customHeight="false" outlineLevel="0" collapsed="false">
      <c r="A8" s="9" t="n">
        <v>7</v>
      </c>
      <c r="B8" s="15" t="n">
        <v>46125</v>
      </c>
      <c r="C8" s="9" t="s">
        <v>60</v>
      </c>
      <c r="D8" s="8" t="s">
        <v>61</v>
      </c>
      <c r="E8" s="8" t="s">
        <v>32</v>
      </c>
      <c r="F8" s="8" t="s">
        <v>15</v>
      </c>
      <c r="G8" s="8" t="s">
        <v>28</v>
      </c>
      <c r="H8" s="9" t="n">
        <v>1</v>
      </c>
      <c r="I8" s="9" t="n">
        <v>2</v>
      </c>
      <c r="J8" s="9" t="str">
        <f aca="false">H8&amp;"–"&amp;I8</f>
        <v>1–2</v>
      </c>
      <c r="K8" s="19" t="str">
        <f aca="false">IF(H8&gt;I8,"W",IF(H8&lt;I8,"L","D"))</f>
        <v>L</v>
      </c>
      <c r="L8" s="9" t="n">
        <f aca="false">IF(K8="W",3,IF(K8="D",1,0))</f>
        <v>0</v>
      </c>
      <c r="M8" s="9" t="n">
        <v>51</v>
      </c>
      <c r="N8" s="8" t="s">
        <v>37</v>
      </c>
      <c r="O8" s="10" t="n">
        <f aca="false">SUM($L$2:L8)/((ROW()-1)*3)</f>
        <v>0.19047619047619</v>
      </c>
      <c r="P8" s="9" t="n">
        <f aca="false">IF(K8="W",P7+1,0)</f>
        <v>0</v>
      </c>
    </row>
    <row r="9" customFormat="false" ht="15" hidden="false" customHeight="false" outlineLevel="0" collapsed="false">
      <c r="A9" s="12" t="n">
        <v>8</v>
      </c>
      <c r="B9" s="17" t="n">
        <v>46125</v>
      </c>
      <c r="C9" s="12" t="s">
        <v>60</v>
      </c>
      <c r="D9" s="11" t="s">
        <v>61</v>
      </c>
      <c r="E9" s="11" t="s">
        <v>32</v>
      </c>
      <c r="F9" s="11" t="s">
        <v>15</v>
      </c>
      <c r="G9" s="11" t="s">
        <v>62</v>
      </c>
      <c r="H9" s="12" t="n">
        <v>2</v>
      </c>
      <c r="I9" s="12" t="n">
        <v>1</v>
      </c>
      <c r="J9" s="12" t="str">
        <f aca="false">H9&amp;"–"&amp;I9</f>
        <v>2–1</v>
      </c>
      <c r="K9" s="21" t="str">
        <f aca="false">IF(H9&gt;I9,"W",IF(H9&lt;I9,"L","D"))</f>
        <v>W</v>
      </c>
      <c r="L9" s="12" t="n">
        <f aca="false">IF(K9="W",3,IF(K9="D",1,0))</f>
        <v>3</v>
      </c>
      <c r="M9" s="12" t="n">
        <v>51</v>
      </c>
      <c r="N9" s="11" t="s">
        <v>37</v>
      </c>
      <c r="O9" s="13" t="n">
        <f aca="false">SUM($L$2:L9)/((ROW()-1)*3)</f>
        <v>0.291666666666667</v>
      </c>
      <c r="P9" s="12" t="n">
        <f aca="false">IF(K9="W",P8+1,0)</f>
        <v>1</v>
      </c>
    </row>
    <row r="10" customFormat="false" ht="15" hidden="false" customHeight="false" outlineLevel="0" collapsed="false">
      <c r="A10" s="9" t="n">
        <v>9</v>
      </c>
      <c r="B10" s="15" t="n">
        <v>46132</v>
      </c>
      <c r="C10" s="9" t="s">
        <v>60</v>
      </c>
      <c r="D10" s="8" t="s">
        <v>59</v>
      </c>
      <c r="E10" s="8" t="s">
        <v>34</v>
      </c>
      <c r="F10" s="8" t="s">
        <v>18</v>
      </c>
      <c r="G10" s="8" t="s">
        <v>23</v>
      </c>
      <c r="H10" s="9" t="n">
        <v>0</v>
      </c>
      <c r="I10" s="9" t="n">
        <v>2</v>
      </c>
      <c r="J10" s="9" t="str">
        <f aca="false">H10&amp;"–"&amp;I10</f>
        <v>0–2</v>
      </c>
      <c r="K10" s="19" t="str">
        <f aca="false">IF(H10&gt;I10,"W",IF(H10&lt;I10,"L","D"))</f>
        <v>L</v>
      </c>
      <c r="L10" s="9" t="n">
        <f aca="false">IF(K10="W",3,IF(K10="D",1,0))</f>
        <v>0</v>
      </c>
      <c r="M10" s="9" t="n">
        <v>55</v>
      </c>
      <c r="N10" s="8" t="s">
        <v>37</v>
      </c>
      <c r="O10" s="10" t="n">
        <f aca="false">SUM($L$2:L10)/((ROW()-1)*3)</f>
        <v>0.259259259259259</v>
      </c>
      <c r="P10" s="9" t="n">
        <f aca="false">IF(K10="W",P9+1,0)</f>
        <v>0</v>
      </c>
    </row>
    <row r="11" customFormat="false" ht="15" hidden="false" customHeight="false" outlineLevel="0" collapsed="false">
      <c r="A11" s="12" t="n">
        <v>10</v>
      </c>
      <c r="B11" s="17" t="n">
        <v>46132</v>
      </c>
      <c r="C11" s="12" t="s">
        <v>60</v>
      </c>
      <c r="D11" s="11" t="s">
        <v>59</v>
      </c>
      <c r="E11" s="11" t="s">
        <v>34</v>
      </c>
      <c r="F11" s="11" t="s">
        <v>18</v>
      </c>
      <c r="G11" s="11" t="s">
        <v>22</v>
      </c>
      <c r="H11" s="12" t="n">
        <v>1</v>
      </c>
      <c r="I11" s="12" t="n">
        <v>2</v>
      </c>
      <c r="J11" s="12" t="str">
        <f aca="false">H11&amp;"–"&amp;I11</f>
        <v>1–2</v>
      </c>
      <c r="K11" s="18" t="str">
        <f aca="false">IF(H11&gt;I11,"W",IF(H11&lt;I11,"L","D"))</f>
        <v>L</v>
      </c>
      <c r="L11" s="12" t="n">
        <f aca="false">IF(K11="W",3,IF(K11="D",1,0))</f>
        <v>0</v>
      </c>
      <c r="M11" s="12" t="n">
        <v>53</v>
      </c>
      <c r="N11" s="11" t="s">
        <v>37</v>
      </c>
      <c r="O11" s="13" t="n">
        <f aca="false">SUM($L$2:L11)/((ROW()-1)*3)</f>
        <v>0.233333333333333</v>
      </c>
      <c r="P11" s="12" t="n">
        <f aca="false">IF(K11="W",P10+1,0)</f>
        <v>0</v>
      </c>
    </row>
    <row r="12" customFormat="false" ht="15" hidden="false" customHeight="false" outlineLevel="0" collapsed="false">
      <c r="A12" s="9" t="n">
        <v>11</v>
      </c>
      <c r="B12" s="15" t="n">
        <v>46132</v>
      </c>
      <c r="C12" s="9" t="s">
        <v>60</v>
      </c>
      <c r="D12" s="8" t="s">
        <v>59</v>
      </c>
      <c r="E12" s="8" t="s">
        <v>34</v>
      </c>
      <c r="F12" s="8" t="s">
        <v>18</v>
      </c>
      <c r="G12" s="8" t="s">
        <v>23</v>
      </c>
      <c r="H12" s="9" t="n">
        <v>2</v>
      </c>
      <c r="I12" s="9" t="n">
        <v>1</v>
      </c>
      <c r="J12" s="9" t="str">
        <f aca="false">H12&amp;"–"&amp;I12</f>
        <v>2–1</v>
      </c>
      <c r="K12" s="16" t="str">
        <f aca="false">IF(H12&gt;I12,"W",IF(H12&lt;I12,"L","D"))</f>
        <v>W</v>
      </c>
      <c r="L12" s="9" t="n">
        <f aca="false">IF(K12="W",3,IF(K12="D",1,0))</f>
        <v>3</v>
      </c>
      <c r="M12" s="9" t="n">
        <v>52</v>
      </c>
      <c r="N12" s="8" t="s">
        <v>37</v>
      </c>
      <c r="O12" s="10" t="n">
        <f aca="false">SUM($L$2:L12)/((ROW()-1)*3)</f>
        <v>0.303030303030303</v>
      </c>
      <c r="P12" s="9" t="n">
        <f aca="false">IF(K12="W",P11+1,0)</f>
        <v>1</v>
      </c>
    </row>
    <row r="13" customFormat="false" ht="15" hidden="false" customHeight="false" outlineLevel="0" collapsed="false">
      <c r="A13" s="12" t="n">
        <v>12</v>
      </c>
      <c r="B13" s="17" t="n">
        <v>46132</v>
      </c>
      <c r="C13" s="12" t="s">
        <v>60</v>
      </c>
      <c r="D13" s="11" t="s">
        <v>59</v>
      </c>
      <c r="E13" s="11" t="s">
        <v>34</v>
      </c>
      <c r="F13" s="11" t="s">
        <v>18</v>
      </c>
      <c r="G13" s="11" t="s">
        <v>27</v>
      </c>
      <c r="H13" s="12" t="n">
        <v>1</v>
      </c>
      <c r="I13" s="12" t="n">
        <v>2</v>
      </c>
      <c r="J13" s="12" t="str">
        <f aca="false">H13&amp;"–"&amp;I13</f>
        <v>1–2</v>
      </c>
      <c r="K13" s="18" t="str">
        <f aca="false">IF(H13&gt;I13,"W",IF(H13&lt;I13,"L","D"))</f>
        <v>L</v>
      </c>
      <c r="L13" s="12" t="n">
        <f aca="false">IF(K13="W",3,IF(K13="D",1,0))</f>
        <v>0</v>
      </c>
      <c r="M13" s="12" t="n">
        <v>54</v>
      </c>
      <c r="N13" s="11" t="s">
        <v>37</v>
      </c>
      <c r="O13" s="13" t="n">
        <f aca="false">SUM($L$2:L13)/((ROW()-1)*3)</f>
        <v>0.277777777777778</v>
      </c>
      <c r="P13" s="12" t="n">
        <f aca="false">IF(K13="W",P12+1,0)</f>
        <v>0</v>
      </c>
    </row>
    <row r="14" customFormat="false" ht="15" hidden="false" customHeight="false" outlineLevel="0" collapsed="false">
      <c r="A14" s="9" t="n">
        <v>13</v>
      </c>
      <c r="B14" s="15" t="n">
        <v>46136</v>
      </c>
      <c r="C14" s="9" t="s">
        <v>63</v>
      </c>
      <c r="D14" s="8" t="s">
        <v>61</v>
      </c>
      <c r="E14" s="8" t="s">
        <v>32</v>
      </c>
      <c r="F14" s="8" t="s">
        <v>15</v>
      </c>
      <c r="G14" s="8" t="s">
        <v>26</v>
      </c>
      <c r="H14" s="9" t="n">
        <v>2</v>
      </c>
      <c r="I14" s="9" t="n">
        <v>1</v>
      </c>
      <c r="J14" s="9" t="str">
        <f aca="false">H14&amp;"–"&amp;I14</f>
        <v>2–1</v>
      </c>
      <c r="K14" s="16" t="str">
        <f aca="false">IF(H14&gt;I14,"W",IF(H14&lt;I14,"L","D"))</f>
        <v>W</v>
      </c>
      <c r="L14" s="9" t="n">
        <f aca="false">IF(K14="W",3,IF(K14="D",1,0))</f>
        <v>3</v>
      </c>
      <c r="M14" s="9" t="n">
        <v>49</v>
      </c>
      <c r="N14" s="8" t="s">
        <v>37</v>
      </c>
      <c r="O14" s="10" t="n">
        <f aca="false">SUM($L$2:L14)/((ROW()-1)*3)</f>
        <v>0.333333333333333</v>
      </c>
      <c r="P14" s="9" t="n">
        <f aca="false">IF(K14="W",P13+1,0)</f>
        <v>1</v>
      </c>
    </row>
    <row r="15" customFormat="false" ht="15" hidden="false" customHeight="false" outlineLevel="0" collapsed="false">
      <c r="A15" s="12" t="n">
        <v>14</v>
      </c>
      <c r="B15" s="17" t="n">
        <v>46136</v>
      </c>
      <c r="C15" s="12" t="s">
        <v>63</v>
      </c>
      <c r="D15" s="11" t="s">
        <v>61</v>
      </c>
      <c r="E15" s="11" t="s">
        <v>32</v>
      </c>
      <c r="F15" s="11" t="s">
        <v>15</v>
      </c>
      <c r="G15" s="11" t="s">
        <v>23</v>
      </c>
      <c r="H15" s="12" t="n">
        <v>2</v>
      </c>
      <c r="I15" s="12" t="n">
        <v>0</v>
      </c>
      <c r="J15" s="12" t="str">
        <f aca="false">H15&amp;"–"&amp;I15</f>
        <v>2–0</v>
      </c>
      <c r="K15" s="21" t="str">
        <f aca="false">IF(H15&gt;I15,"W",IF(H15&lt;I15,"L","D"))</f>
        <v>W</v>
      </c>
      <c r="L15" s="12" t="n">
        <f aca="false">IF(K15="W",3,IF(K15="D",1,0))</f>
        <v>3</v>
      </c>
      <c r="M15" s="12" t="n">
        <v>53</v>
      </c>
      <c r="N15" s="11" t="s">
        <v>37</v>
      </c>
      <c r="O15" s="13" t="n">
        <f aca="false">SUM($L$2:L15)/((ROW()-1)*3)</f>
        <v>0.380952380952381</v>
      </c>
      <c r="P15" s="12" t="n">
        <f aca="false">IF(K15="W",P14+1,0)</f>
        <v>2</v>
      </c>
    </row>
    <row r="16" customFormat="false" ht="15" hidden="false" customHeight="false" outlineLevel="0" collapsed="false">
      <c r="A16" s="9" t="n">
        <v>15</v>
      </c>
      <c r="B16" s="15" t="n">
        <v>46136</v>
      </c>
      <c r="C16" s="9" t="s">
        <v>63</v>
      </c>
      <c r="D16" s="8" t="s">
        <v>61</v>
      </c>
      <c r="E16" s="8" t="s">
        <v>32</v>
      </c>
      <c r="F16" s="8" t="s">
        <v>15</v>
      </c>
      <c r="G16" s="8" t="s">
        <v>22</v>
      </c>
      <c r="H16" s="9" t="n">
        <v>1</v>
      </c>
      <c r="I16" s="9" t="n">
        <v>2</v>
      </c>
      <c r="J16" s="9" t="str">
        <f aca="false">H16&amp;"–"&amp;I16</f>
        <v>1–2</v>
      </c>
      <c r="K16" s="19" t="str">
        <f aca="false">IF(H16&gt;I16,"W",IF(H16&lt;I16,"L","D"))</f>
        <v>L</v>
      </c>
      <c r="L16" s="9" t="n">
        <f aca="false">IF(K16="W",3,IF(K16="D",1,0))</f>
        <v>0</v>
      </c>
      <c r="M16" s="9" t="n">
        <v>49</v>
      </c>
      <c r="N16" s="8" t="s">
        <v>37</v>
      </c>
      <c r="O16" s="10" t="n">
        <f aca="false">SUM($L$2:L16)/((ROW()-1)*3)</f>
        <v>0.355555555555556</v>
      </c>
      <c r="P16" s="9" t="n">
        <f aca="false">IF(K16="W",P15+1,0)</f>
        <v>0</v>
      </c>
    </row>
    <row r="17" customFormat="false" ht="15" hidden="false" customHeight="false" outlineLevel="0" collapsed="false">
      <c r="A17" s="12" t="n">
        <v>16</v>
      </c>
      <c r="B17" s="17" t="n">
        <v>46136</v>
      </c>
      <c r="C17" s="12" t="s">
        <v>63</v>
      </c>
      <c r="D17" s="11" t="s">
        <v>61</v>
      </c>
      <c r="E17" s="11" t="s">
        <v>32</v>
      </c>
      <c r="F17" s="11" t="s">
        <v>15</v>
      </c>
      <c r="G17" s="11" t="s">
        <v>64</v>
      </c>
      <c r="H17" s="12" t="n">
        <v>0</v>
      </c>
      <c r="I17" s="12" t="n">
        <v>2</v>
      </c>
      <c r="J17" s="12" t="str">
        <f aca="false">H17&amp;"–"&amp;I17</f>
        <v>0–2</v>
      </c>
      <c r="K17" s="18" t="str">
        <f aca="false">IF(H17&gt;I17,"W",IF(H17&lt;I17,"L","D"))</f>
        <v>L</v>
      </c>
      <c r="L17" s="12" t="n">
        <f aca="false">IF(K17="W",3,IF(K17="D",1,0))</f>
        <v>0</v>
      </c>
      <c r="M17" s="12" t="n">
        <v>48</v>
      </c>
      <c r="N17" s="11" t="s">
        <v>37</v>
      </c>
      <c r="O17" s="13" t="n">
        <f aca="false">SUM($L$2:L17)/((ROW()-1)*3)</f>
        <v>0.333333333333333</v>
      </c>
      <c r="P17" s="12" t="n">
        <f aca="false">IF(K17="W",P16+1,0)</f>
        <v>0</v>
      </c>
    </row>
    <row r="18" customFormat="false" ht="15" hidden="false" customHeight="false" outlineLevel="0" collapsed="false">
      <c r="A18" s="9" t="n">
        <v>17</v>
      </c>
      <c r="B18" s="15" t="n">
        <v>46143</v>
      </c>
      <c r="C18" s="9" t="s">
        <v>63</v>
      </c>
      <c r="D18" s="8" t="s">
        <v>65</v>
      </c>
      <c r="E18" s="8" t="s">
        <v>33</v>
      </c>
      <c r="F18" s="8" t="s">
        <v>15</v>
      </c>
      <c r="G18" s="8" t="s">
        <v>22</v>
      </c>
      <c r="H18" s="9" t="n">
        <v>1</v>
      </c>
      <c r="I18" s="9" t="n">
        <v>1</v>
      </c>
      <c r="J18" s="9" t="str">
        <f aca="false">H18&amp;"–"&amp;I18</f>
        <v>1–1</v>
      </c>
      <c r="K18" s="20" t="str">
        <f aca="false">IF(H18&gt;I18,"W",IF(H18&lt;I18,"L","D"))</f>
        <v>D</v>
      </c>
      <c r="L18" s="9" t="n">
        <f aca="false">IF(K18="W",3,IF(K18="D",1,0))</f>
        <v>1</v>
      </c>
      <c r="M18" s="9" t="n">
        <v>51</v>
      </c>
      <c r="N18" s="8" t="s">
        <v>37</v>
      </c>
      <c r="O18" s="10" t="n">
        <f aca="false">SUM($L$2:L18)/((ROW()-1)*3)</f>
        <v>0.333333333333333</v>
      </c>
      <c r="P18" s="9" t="n">
        <f aca="false">IF(K18="W",P17+1,0)</f>
        <v>0</v>
      </c>
    </row>
    <row r="19" customFormat="false" ht="15" hidden="false" customHeight="false" outlineLevel="0" collapsed="false">
      <c r="A19" s="12" t="n">
        <v>18</v>
      </c>
      <c r="B19" s="17" t="n">
        <v>46143</v>
      </c>
      <c r="C19" s="12" t="s">
        <v>63</v>
      </c>
      <c r="D19" s="11" t="s">
        <v>65</v>
      </c>
      <c r="E19" s="11" t="s">
        <v>33</v>
      </c>
      <c r="F19" s="11" t="s">
        <v>15</v>
      </c>
      <c r="G19" s="11" t="s">
        <v>23</v>
      </c>
      <c r="H19" s="12" t="n">
        <v>1</v>
      </c>
      <c r="I19" s="12" t="n">
        <v>2</v>
      </c>
      <c r="J19" s="12" t="str">
        <f aca="false">H19&amp;"–"&amp;I19</f>
        <v>1–2</v>
      </c>
      <c r="K19" s="18" t="str">
        <f aca="false">IF(H19&gt;I19,"W",IF(H19&lt;I19,"L","D"))</f>
        <v>L</v>
      </c>
      <c r="L19" s="12" t="n">
        <f aca="false">IF(K19="W",3,IF(K19="D",1,0))</f>
        <v>0</v>
      </c>
      <c r="M19" s="12" t="n">
        <v>48</v>
      </c>
      <c r="N19" s="11" t="s">
        <v>37</v>
      </c>
      <c r="O19" s="13" t="n">
        <f aca="false">SUM($L$2:L19)/((ROW()-1)*3)</f>
        <v>0.314814814814815</v>
      </c>
      <c r="P19" s="12" t="n">
        <f aca="false">IF(K19="W",P18+1,0)</f>
        <v>0</v>
      </c>
    </row>
    <row r="20" customFormat="false" ht="15" hidden="false" customHeight="false" outlineLevel="0" collapsed="false">
      <c r="A20" s="9" t="n">
        <v>19</v>
      </c>
      <c r="B20" s="15" t="n">
        <v>46143</v>
      </c>
      <c r="C20" s="9" t="s">
        <v>63</v>
      </c>
      <c r="D20" s="8" t="s">
        <v>65</v>
      </c>
      <c r="E20" s="8" t="s">
        <v>33</v>
      </c>
      <c r="F20" s="8" t="s">
        <v>15</v>
      </c>
      <c r="G20" s="8" t="s">
        <v>66</v>
      </c>
      <c r="H20" s="9" t="n">
        <v>2</v>
      </c>
      <c r="I20" s="9" t="n">
        <v>1</v>
      </c>
      <c r="J20" s="9" t="str">
        <f aca="false">H20&amp;"–"&amp;I20</f>
        <v>2–1</v>
      </c>
      <c r="K20" s="16" t="str">
        <f aca="false">IF(H20&gt;I20,"W",IF(H20&lt;I20,"L","D"))</f>
        <v>W</v>
      </c>
      <c r="L20" s="9" t="n">
        <f aca="false">IF(K20="W",3,IF(K20="D",1,0))</f>
        <v>3</v>
      </c>
      <c r="M20" s="9" t="n">
        <v>50</v>
      </c>
      <c r="N20" s="8" t="s">
        <v>37</v>
      </c>
      <c r="O20" s="10" t="n">
        <f aca="false">SUM($L$2:L20)/((ROW()-1)*3)</f>
        <v>0.350877192982456</v>
      </c>
      <c r="P20" s="9" t="n">
        <f aca="false">IF(K20="W",P19+1,0)</f>
        <v>1</v>
      </c>
    </row>
    <row r="21" customFormat="false" ht="15" hidden="false" customHeight="false" outlineLevel="0" collapsed="false">
      <c r="A21" s="12" t="n">
        <v>20</v>
      </c>
      <c r="B21" s="17" t="n">
        <v>46143</v>
      </c>
      <c r="C21" s="12" t="s">
        <v>63</v>
      </c>
      <c r="D21" s="11" t="s">
        <v>65</v>
      </c>
      <c r="E21" s="11" t="s">
        <v>33</v>
      </c>
      <c r="F21" s="11" t="s">
        <v>15</v>
      </c>
      <c r="G21" s="11" t="s">
        <v>22</v>
      </c>
      <c r="H21" s="12" t="n">
        <v>1</v>
      </c>
      <c r="I21" s="12" t="n">
        <v>2</v>
      </c>
      <c r="J21" s="12" t="str">
        <f aca="false">H21&amp;"–"&amp;I21</f>
        <v>1–2</v>
      </c>
      <c r="K21" s="18" t="str">
        <f aca="false">IF(H21&gt;I21,"W",IF(H21&lt;I21,"L","D"))</f>
        <v>L</v>
      </c>
      <c r="L21" s="12" t="n">
        <f aca="false">IF(K21="W",3,IF(K21="D",1,0))</f>
        <v>0</v>
      </c>
      <c r="M21" s="12" t="n">
        <v>55</v>
      </c>
      <c r="N21" s="11" t="s">
        <v>37</v>
      </c>
      <c r="O21" s="13" t="n">
        <f aca="false">SUM($L$2:L21)/((ROW()-1)*3)</f>
        <v>0.333333333333333</v>
      </c>
      <c r="P21" s="12" t="n">
        <f aca="false">IF(K21="W",P20+1,0)</f>
        <v>0</v>
      </c>
    </row>
    <row r="22" customFormat="false" ht="15" hidden="false" customHeight="false" outlineLevel="0" collapsed="false">
      <c r="A22" s="9" t="n">
        <v>21</v>
      </c>
      <c r="B22" s="15" t="n">
        <v>46143</v>
      </c>
      <c r="C22" s="9" t="s">
        <v>63</v>
      </c>
      <c r="D22" s="8" t="s">
        <v>65</v>
      </c>
      <c r="E22" s="8" t="s">
        <v>33</v>
      </c>
      <c r="F22" s="8" t="s">
        <v>15</v>
      </c>
      <c r="G22" s="8" t="s">
        <v>67</v>
      </c>
      <c r="H22" s="9" t="n">
        <v>2</v>
      </c>
      <c r="I22" s="9" t="n">
        <v>0</v>
      </c>
      <c r="J22" s="9" t="str">
        <f aca="false">H22&amp;"–"&amp;I22</f>
        <v>2–0</v>
      </c>
      <c r="K22" s="16" t="str">
        <f aca="false">IF(H22&gt;I22,"W",IF(H22&lt;I22,"L","D"))</f>
        <v>W</v>
      </c>
      <c r="L22" s="9" t="n">
        <f aca="false">IF(K22="W",3,IF(K22="D",1,0))</f>
        <v>3</v>
      </c>
      <c r="M22" s="9" t="n">
        <v>53</v>
      </c>
      <c r="N22" s="8" t="s">
        <v>37</v>
      </c>
      <c r="O22" s="10" t="n">
        <f aca="false">SUM($L$2:L22)/((ROW()-1)*3)</f>
        <v>0.365079365079365</v>
      </c>
      <c r="P22" s="9" t="n">
        <f aca="false">IF(K22="W",P21+1,0)</f>
        <v>1</v>
      </c>
    </row>
    <row r="23" customFormat="false" ht="15" hidden="false" customHeight="false" outlineLevel="0" collapsed="false">
      <c r="A23" s="12" t="n">
        <v>22</v>
      </c>
      <c r="B23" s="17" t="n">
        <v>46143</v>
      </c>
      <c r="C23" s="12" t="s">
        <v>63</v>
      </c>
      <c r="D23" s="11" t="s">
        <v>65</v>
      </c>
      <c r="E23" s="11" t="s">
        <v>33</v>
      </c>
      <c r="F23" s="11" t="s">
        <v>15</v>
      </c>
      <c r="G23" s="11" t="s">
        <v>22</v>
      </c>
      <c r="H23" s="12" t="n">
        <v>2</v>
      </c>
      <c r="I23" s="12" t="n">
        <v>1</v>
      </c>
      <c r="J23" s="12" t="str">
        <f aca="false">H23&amp;"–"&amp;I23</f>
        <v>2–1</v>
      </c>
      <c r="K23" s="21" t="str">
        <f aca="false">IF(H23&gt;I23,"W",IF(H23&lt;I23,"L","D"))</f>
        <v>W</v>
      </c>
      <c r="L23" s="12" t="n">
        <f aca="false">IF(K23="W",3,IF(K23="D",1,0))</f>
        <v>3</v>
      </c>
      <c r="M23" s="12" t="n">
        <v>50</v>
      </c>
      <c r="N23" s="11" t="s">
        <v>37</v>
      </c>
      <c r="O23" s="13" t="n">
        <f aca="false">SUM($L$2:L23)/((ROW()-1)*3)</f>
        <v>0.393939393939394</v>
      </c>
      <c r="P23" s="12" t="n">
        <f aca="false">IF(K23="W",P22+1,0)</f>
        <v>2</v>
      </c>
    </row>
    <row r="24" customFormat="false" ht="15" hidden="false" customHeight="false" outlineLevel="0" collapsed="false">
      <c r="A24" s="9" t="n">
        <v>23</v>
      </c>
      <c r="B24" s="15" t="n">
        <v>46150</v>
      </c>
      <c r="C24" s="9" t="s">
        <v>63</v>
      </c>
      <c r="D24" s="8" t="s">
        <v>61</v>
      </c>
      <c r="E24" s="8" t="s">
        <v>32</v>
      </c>
      <c r="F24" s="8" t="s">
        <v>15</v>
      </c>
      <c r="G24" s="8" t="s">
        <v>23</v>
      </c>
      <c r="H24" s="9" t="n">
        <v>2</v>
      </c>
      <c r="I24" s="9" t="n">
        <v>1</v>
      </c>
      <c r="J24" s="9" t="str">
        <f aca="false">H24&amp;"–"&amp;I24</f>
        <v>2–1</v>
      </c>
      <c r="K24" s="16" t="str">
        <f aca="false">IF(H24&gt;I24,"W",IF(H24&lt;I24,"L","D"))</f>
        <v>W</v>
      </c>
      <c r="L24" s="9" t="n">
        <f aca="false">IF(K24="W",3,IF(K24="D",1,0))</f>
        <v>3</v>
      </c>
      <c r="M24" s="9" t="n">
        <v>47</v>
      </c>
      <c r="N24" s="8" t="s">
        <v>37</v>
      </c>
      <c r="O24" s="10" t="n">
        <f aca="false">SUM($L$2:L24)/((ROW()-1)*3)</f>
        <v>0.420289855072464</v>
      </c>
      <c r="P24" s="9" t="n">
        <f aca="false">IF(K24="W",P23+1,0)</f>
        <v>3</v>
      </c>
    </row>
    <row r="25" customFormat="false" ht="15" hidden="false" customHeight="false" outlineLevel="0" collapsed="false">
      <c r="A25" s="12" t="n">
        <v>24</v>
      </c>
      <c r="B25" s="17" t="n">
        <v>46150</v>
      </c>
      <c r="C25" s="12" t="s">
        <v>63</v>
      </c>
      <c r="D25" s="11" t="s">
        <v>61</v>
      </c>
      <c r="E25" s="11" t="s">
        <v>32</v>
      </c>
      <c r="F25" s="11" t="s">
        <v>15</v>
      </c>
      <c r="G25" s="11" t="s">
        <v>68</v>
      </c>
      <c r="H25" s="12" t="n">
        <v>2</v>
      </c>
      <c r="I25" s="12" t="n">
        <v>1</v>
      </c>
      <c r="J25" s="12" t="str">
        <f aca="false">H25&amp;"–"&amp;I25</f>
        <v>2–1</v>
      </c>
      <c r="K25" s="21" t="str">
        <f aca="false">IF(H25&gt;I25,"W",IF(H25&lt;I25,"L","D"))</f>
        <v>W</v>
      </c>
      <c r="L25" s="12" t="n">
        <f aca="false">IF(K25="W",3,IF(K25="D",1,0))</f>
        <v>3</v>
      </c>
      <c r="M25" s="12" t="n">
        <v>48</v>
      </c>
      <c r="N25" s="11" t="s">
        <v>37</v>
      </c>
      <c r="O25" s="13" t="n">
        <f aca="false">SUM($L$2:L25)/((ROW()-1)*3)</f>
        <v>0.444444444444444</v>
      </c>
      <c r="P25" s="12" t="n">
        <f aca="false">IF(K25="W",P24+1,0)</f>
        <v>4</v>
      </c>
    </row>
    <row r="26" customFormat="false" ht="15" hidden="false" customHeight="false" outlineLevel="0" collapsed="false">
      <c r="A26" s="9" t="n">
        <v>25</v>
      </c>
      <c r="B26" s="15" t="n">
        <v>46150</v>
      </c>
      <c r="C26" s="9" t="s">
        <v>63</v>
      </c>
      <c r="D26" s="8" t="s">
        <v>61</v>
      </c>
      <c r="E26" s="8" t="s">
        <v>32</v>
      </c>
      <c r="F26" s="8" t="s">
        <v>15</v>
      </c>
      <c r="G26" s="8" t="s">
        <v>22</v>
      </c>
      <c r="H26" s="9" t="n">
        <v>1</v>
      </c>
      <c r="I26" s="9" t="n">
        <v>1</v>
      </c>
      <c r="J26" s="9" t="str">
        <f aca="false">H26&amp;"–"&amp;I26</f>
        <v>1–1</v>
      </c>
      <c r="K26" s="20" t="str">
        <f aca="false">IF(H26&gt;I26,"W",IF(H26&lt;I26,"L","D"))</f>
        <v>D</v>
      </c>
      <c r="L26" s="9" t="n">
        <f aca="false">IF(K26="W",3,IF(K26="D",1,0))</f>
        <v>1</v>
      </c>
      <c r="M26" s="9" t="n">
        <v>52</v>
      </c>
      <c r="N26" s="8" t="s">
        <v>37</v>
      </c>
      <c r="O26" s="10" t="n">
        <f aca="false">SUM($L$2:L26)/((ROW()-1)*3)</f>
        <v>0.44</v>
      </c>
      <c r="P26" s="9" t="n">
        <f aca="false">IF(K26="W",P25+1,0)</f>
        <v>0</v>
      </c>
    </row>
    <row r="27" customFormat="false" ht="15" hidden="false" customHeight="false" outlineLevel="0" collapsed="false">
      <c r="A27" s="12" t="n">
        <v>26</v>
      </c>
      <c r="B27" s="17" t="n">
        <v>46150</v>
      </c>
      <c r="C27" s="12" t="s">
        <v>63</v>
      </c>
      <c r="D27" s="11" t="s">
        <v>61</v>
      </c>
      <c r="E27" s="11" t="s">
        <v>32</v>
      </c>
      <c r="F27" s="11" t="s">
        <v>15</v>
      </c>
      <c r="G27" s="11" t="s">
        <v>22</v>
      </c>
      <c r="H27" s="12" t="n">
        <v>1</v>
      </c>
      <c r="I27" s="12" t="n">
        <v>2</v>
      </c>
      <c r="J27" s="12" t="str">
        <f aca="false">H27&amp;"–"&amp;I27</f>
        <v>1–2</v>
      </c>
      <c r="K27" s="18" t="str">
        <f aca="false">IF(H27&gt;I27,"W",IF(H27&lt;I27,"L","D"))</f>
        <v>L</v>
      </c>
      <c r="L27" s="12" t="n">
        <f aca="false">IF(K27="W",3,IF(K27="D",1,0))</f>
        <v>0</v>
      </c>
      <c r="M27" s="12" t="n">
        <v>52</v>
      </c>
      <c r="N27" s="11" t="s">
        <v>37</v>
      </c>
      <c r="O27" s="13" t="n">
        <f aca="false">SUM($L$2:L27)/((ROW()-1)*3)</f>
        <v>0.423076923076923</v>
      </c>
      <c r="P27" s="12" t="n">
        <f aca="false">IF(K27="W",P26+1,0)</f>
        <v>0</v>
      </c>
    </row>
    <row r="28" customFormat="false" ht="15" hidden="false" customHeight="false" outlineLevel="0" collapsed="false">
      <c r="A28" s="9" t="n">
        <v>27</v>
      </c>
      <c r="B28" s="15" t="n">
        <v>46154</v>
      </c>
      <c r="C28" s="9" t="s">
        <v>69</v>
      </c>
      <c r="D28" s="8" t="s">
        <v>59</v>
      </c>
      <c r="E28" s="8" t="s">
        <v>34</v>
      </c>
      <c r="F28" s="8" t="s">
        <v>17</v>
      </c>
      <c r="G28" s="8" t="s">
        <v>22</v>
      </c>
      <c r="H28" s="9" t="n">
        <v>2</v>
      </c>
      <c r="I28" s="9" t="n">
        <v>0</v>
      </c>
      <c r="J28" s="9" t="str">
        <f aca="false">H28&amp;"–"&amp;I28</f>
        <v>2–0</v>
      </c>
      <c r="K28" s="16" t="str">
        <f aca="false">IF(H28&gt;I28,"W",IF(H28&lt;I28,"L","D"))</f>
        <v>W</v>
      </c>
      <c r="L28" s="9" t="n">
        <f aca="false">IF(K28="W",3,IF(K28="D",1,0))</f>
        <v>3</v>
      </c>
      <c r="M28" s="9" t="n">
        <v>52</v>
      </c>
      <c r="N28" s="8" t="s">
        <v>37</v>
      </c>
      <c r="O28" s="10" t="n">
        <f aca="false">SUM($L$2:L28)/((ROW()-1)*3)</f>
        <v>0.444444444444444</v>
      </c>
      <c r="P28" s="9" t="n">
        <f aca="false">IF(K28="W",P27+1,0)</f>
        <v>1</v>
      </c>
    </row>
    <row r="29" customFormat="false" ht="15" hidden="false" customHeight="false" outlineLevel="0" collapsed="false">
      <c r="A29" s="12" t="n">
        <v>28</v>
      </c>
      <c r="B29" s="17" t="n">
        <v>46154</v>
      </c>
      <c r="C29" s="12" t="s">
        <v>69</v>
      </c>
      <c r="D29" s="11" t="s">
        <v>59</v>
      </c>
      <c r="E29" s="11" t="s">
        <v>34</v>
      </c>
      <c r="F29" s="11" t="s">
        <v>17</v>
      </c>
      <c r="G29" s="11" t="s">
        <v>23</v>
      </c>
      <c r="H29" s="12" t="n">
        <v>1</v>
      </c>
      <c r="I29" s="12" t="n">
        <v>2</v>
      </c>
      <c r="J29" s="12" t="str">
        <f aca="false">H29&amp;"–"&amp;I29</f>
        <v>1–2</v>
      </c>
      <c r="K29" s="18" t="str">
        <f aca="false">IF(H29&gt;I29,"W",IF(H29&lt;I29,"L","D"))</f>
        <v>L</v>
      </c>
      <c r="L29" s="12" t="n">
        <f aca="false">IF(K29="W",3,IF(K29="D",1,0))</f>
        <v>0</v>
      </c>
      <c r="M29" s="12" t="n">
        <v>51</v>
      </c>
      <c r="N29" s="11" t="s">
        <v>37</v>
      </c>
      <c r="O29" s="13" t="n">
        <f aca="false">SUM($L$2:L29)/((ROW()-1)*3)</f>
        <v>0.428571428571429</v>
      </c>
      <c r="P29" s="12" t="n">
        <f aca="false">IF(K29="W",P28+1,0)</f>
        <v>0</v>
      </c>
    </row>
    <row r="30" customFormat="false" ht="15" hidden="false" customHeight="false" outlineLevel="0" collapsed="false">
      <c r="A30" s="9" t="n">
        <v>29</v>
      </c>
      <c r="B30" s="15" t="n">
        <v>46154</v>
      </c>
      <c r="C30" s="9" t="s">
        <v>69</v>
      </c>
      <c r="D30" s="8" t="s">
        <v>59</v>
      </c>
      <c r="E30" s="8" t="s">
        <v>34</v>
      </c>
      <c r="F30" s="8" t="s">
        <v>17</v>
      </c>
      <c r="G30" s="8" t="s">
        <v>22</v>
      </c>
      <c r="H30" s="9" t="n">
        <v>2</v>
      </c>
      <c r="I30" s="9" t="n">
        <v>1</v>
      </c>
      <c r="J30" s="9" t="str">
        <f aca="false">H30&amp;"–"&amp;I30</f>
        <v>2–1</v>
      </c>
      <c r="K30" s="16" t="str">
        <f aca="false">IF(H30&gt;I30,"W",IF(H30&lt;I30,"L","D"))</f>
        <v>W</v>
      </c>
      <c r="L30" s="9" t="n">
        <f aca="false">IF(K30="W",3,IF(K30="D",1,0))</f>
        <v>3</v>
      </c>
      <c r="M30" s="9" t="n">
        <v>55</v>
      </c>
      <c r="N30" s="8" t="s">
        <v>37</v>
      </c>
      <c r="O30" s="10" t="n">
        <f aca="false">SUM($L$2:L30)/((ROW()-1)*3)</f>
        <v>0.448275862068966</v>
      </c>
      <c r="P30" s="9" t="n">
        <f aca="false">IF(K30="W",P29+1,0)</f>
        <v>1</v>
      </c>
    </row>
    <row r="31" customFormat="false" ht="15" hidden="false" customHeight="false" outlineLevel="0" collapsed="false">
      <c r="A31" s="12" t="n">
        <v>30</v>
      </c>
      <c r="B31" s="17" t="n">
        <v>46154</v>
      </c>
      <c r="C31" s="12" t="s">
        <v>69</v>
      </c>
      <c r="D31" s="11" t="s">
        <v>59</v>
      </c>
      <c r="E31" s="11" t="s">
        <v>34</v>
      </c>
      <c r="F31" s="11" t="s">
        <v>17</v>
      </c>
      <c r="G31" s="11" t="s">
        <v>26</v>
      </c>
      <c r="H31" s="12" t="n">
        <v>0</v>
      </c>
      <c r="I31" s="12" t="n">
        <v>2</v>
      </c>
      <c r="J31" s="12" t="str">
        <f aca="false">H31&amp;"–"&amp;I31</f>
        <v>0–2</v>
      </c>
      <c r="K31" s="18" t="str">
        <f aca="false">IF(H31&gt;I31,"W",IF(H31&lt;I31,"L","D"))</f>
        <v>L</v>
      </c>
      <c r="L31" s="12" t="n">
        <f aca="false">IF(K31="W",3,IF(K31="D",1,0))</f>
        <v>0</v>
      </c>
      <c r="M31" s="12" t="n">
        <v>53</v>
      </c>
      <c r="N31" s="11" t="s">
        <v>37</v>
      </c>
      <c r="O31" s="13" t="n">
        <f aca="false">SUM($L$2:L31)/((ROW()-1)*3)</f>
        <v>0.433333333333333</v>
      </c>
      <c r="P31" s="12" t="n">
        <f aca="false">IF(K31="W",P30+1,0)</f>
        <v>0</v>
      </c>
    </row>
    <row r="32" customFormat="false" ht="15" hidden="false" customHeight="false" outlineLevel="0" collapsed="false">
      <c r="A32" s="9" t="n">
        <v>31</v>
      </c>
      <c r="B32" s="15" t="n">
        <v>46161</v>
      </c>
      <c r="C32" s="9" t="s">
        <v>69</v>
      </c>
      <c r="D32" s="8" t="s">
        <v>61</v>
      </c>
      <c r="E32" s="8" t="s">
        <v>32</v>
      </c>
      <c r="F32" s="8" t="s">
        <v>16</v>
      </c>
      <c r="G32" s="8" t="s">
        <v>24</v>
      </c>
      <c r="H32" s="9" t="n">
        <v>2</v>
      </c>
      <c r="I32" s="9" t="n">
        <v>1</v>
      </c>
      <c r="J32" s="9" t="str">
        <f aca="false">H32&amp;"–"&amp;I32</f>
        <v>2–1</v>
      </c>
      <c r="K32" s="16" t="str">
        <f aca="false">IF(H32&gt;I32,"W",IF(H32&lt;I32,"L","D"))</f>
        <v>W</v>
      </c>
      <c r="L32" s="9" t="n">
        <f aca="false">IF(K32="W",3,IF(K32="D",1,0))</f>
        <v>3</v>
      </c>
      <c r="M32" s="9" t="n">
        <v>52</v>
      </c>
      <c r="N32" s="8" t="s">
        <v>38</v>
      </c>
      <c r="O32" s="10" t="n">
        <f aca="false">SUM($L$2:L32)/((ROW()-1)*3)</f>
        <v>0.451612903225806</v>
      </c>
      <c r="P32" s="9" t="n">
        <f aca="false">IF(K32="W",P31+1,0)</f>
        <v>1</v>
      </c>
    </row>
    <row r="33" customFormat="false" ht="15" hidden="false" customHeight="false" outlineLevel="0" collapsed="false">
      <c r="A33" s="12" t="n">
        <v>32</v>
      </c>
      <c r="B33" s="17" t="n">
        <v>46161</v>
      </c>
      <c r="C33" s="12" t="s">
        <v>69</v>
      </c>
      <c r="D33" s="11" t="s">
        <v>61</v>
      </c>
      <c r="E33" s="11" t="s">
        <v>32</v>
      </c>
      <c r="F33" s="11" t="s">
        <v>16</v>
      </c>
      <c r="G33" s="11" t="s">
        <v>25</v>
      </c>
      <c r="H33" s="12" t="n">
        <v>2</v>
      </c>
      <c r="I33" s="12" t="n">
        <v>0</v>
      </c>
      <c r="J33" s="12" t="str">
        <f aca="false">H33&amp;"–"&amp;I33</f>
        <v>2–0</v>
      </c>
      <c r="K33" s="21" t="str">
        <f aca="false">IF(H33&gt;I33,"W",IF(H33&lt;I33,"L","D"))</f>
        <v>W</v>
      </c>
      <c r="L33" s="12" t="n">
        <f aca="false">IF(K33="W",3,IF(K33="D",1,0))</f>
        <v>3</v>
      </c>
      <c r="M33" s="12" t="n">
        <v>53</v>
      </c>
      <c r="N33" s="11" t="s">
        <v>38</v>
      </c>
      <c r="O33" s="13" t="n">
        <f aca="false">SUM($L$2:L33)/((ROW()-1)*3)</f>
        <v>0.46875</v>
      </c>
      <c r="P33" s="12" t="n">
        <f aca="false">IF(K33="W",P32+1,0)</f>
        <v>2</v>
      </c>
    </row>
    <row r="34" customFormat="false" ht="15" hidden="false" customHeight="false" outlineLevel="0" collapsed="false">
      <c r="A34" s="9" t="n">
        <v>33</v>
      </c>
      <c r="B34" s="15" t="n">
        <v>46161</v>
      </c>
      <c r="C34" s="9" t="s">
        <v>69</v>
      </c>
      <c r="D34" s="8" t="s">
        <v>61</v>
      </c>
      <c r="E34" s="8" t="s">
        <v>32</v>
      </c>
      <c r="F34" s="8" t="s">
        <v>16</v>
      </c>
      <c r="G34" s="8" t="s">
        <v>29</v>
      </c>
      <c r="H34" s="9" t="n">
        <v>2</v>
      </c>
      <c r="I34" s="9" t="n">
        <v>0</v>
      </c>
      <c r="J34" s="9" t="str">
        <f aca="false">H34&amp;"–"&amp;I34</f>
        <v>2–0</v>
      </c>
      <c r="K34" s="16" t="str">
        <f aca="false">IF(H34&gt;I34,"W",IF(H34&lt;I34,"L","D"))</f>
        <v>W</v>
      </c>
      <c r="L34" s="9" t="n">
        <f aca="false">IF(K34="W",3,IF(K34="D",1,0))</f>
        <v>3</v>
      </c>
      <c r="M34" s="9" t="n">
        <v>54</v>
      </c>
      <c r="N34" s="8" t="s">
        <v>38</v>
      </c>
      <c r="O34" s="10" t="n">
        <f aca="false">SUM($L$2:L34)/((ROW()-1)*3)</f>
        <v>0.484848484848485</v>
      </c>
      <c r="P34" s="9" t="n">
        <f aca="false">IF(K34="W",P33+1,0)</f>
        <v>3</v>
      </c>
    </row>
    <row r="35" customFormat="false" ht="15" hidden="false" customHeight="false" outlineLevel="0" collapsed="false">
      <c r="A35" s="12" t="n">
        <v>34</v>
      </c>
      <c r="B35" s="17" t="n">
        <v>46161</v>
      </c>
      <c r="C35" s="12" t="s">
        <v>69</v>
      </c>
      <c r="D35" s="11" t="s">
        <v>61</v>
      </c>
      <c r="E35" s="11" t="s">
        <v>32</v>
      </c>
      <c r="F35" s="11" t="s">
        <v>16</v>
      </c>
      <c r="G35" s="11" t="s">
        <v>70</v>
      </c>
      <c r="H35" s="12" t="n">
        <v>0</v>
      </c>
      <c r="I35" s="12" t="n">
        <v>2</v>
      </c>
      <c r="J35" s="12" t="str">
        <f aca="false">H35&amp;"–"&amp;I35</f>
        <v>0–2</v>
      </c>
      <c r="K35" s="18" t="str">
        <f aca="false">IF(H35&gt;I35,"W",IF(H35&lt;I35,"L","D"))</f>
        <v>L</v>
      </c>
      <c r="L35" s="12" t="n">
        <f aca="false">IF(K35="W",3,IF(K35="D",1,0))</f>
        <v>0</v>
      </c>
      <c r="M35" s="12" t="n">
        <v>47</v>
      </c>
      <c r="N35" s="11" t="s">
        <v>38</v>
      </c>
      <c r="O35" s="13" t="n">
        <f aca="false">SUM($L$2:L35)/((ROW()-1)*3)</f>
        <v>0.470588235294118</v>
      </c>
      <c r="P35" s="12" t="n">
        <f aca="false">IF(K35="W",P34+1,0)</f>
        <v>0</v>
      </c>
    </row>
    <row r="36" customFormat="false" ht="15" hidden="false" customHeight="false" outlineLevel="0" collapsed="false">
      <c r="A36" s="9" t="n">
        <v>35</v>
      </c>
      <c r="B36" s="15" t="n">
        <v>46164</v>
      </c>
      <c r="C36" s="9" t="s">
        <v>63</v>
      </c>
      <c r="D36" s="8" t="s">
        <v>61</v>
      </c>
      <c r="E36" s="8" t="s">
        <v>32</v>
      </c>
      <c r="F36" s="8" t="s">
        <v>15</v>
      </c>
      <c r="G36" s="8" t="s">
        <v>71</v>
      </c>
      <c r="H36" s="9" t="n">
        <v>2</v>
      </c>
      <c r="I36" s="9" t="n">
        <v>1</v>
      </c>
      <c r="J36" s="9" t="str">
        <f aca="false">H36&amp;"–"&amp;I36</f>
        <v>2–1</v>
      </c>
      <c r="K36" s="16" t="str">
        <f aca="false">IF(H36&gt;I36,"W",IF(H36&lt;I36,"L","D"))</f>
        <v>W</v>
      </c>
      <c r="L36" s="9" t="n">
        <f aca="false">IF(K36="W",3,IF(K36="D",1,0))</f>
        <v>3</v>
      </c>
      <c r="M36" s="9" t="n">
        <v>48</v>
      </c>
      <c r="N36" s="8" t="s">
        <v>38</v>
      </c>
      <c r="O36" s="10" t="n">
        <f aca="false">SUM($L$2:L36)/((ROW()-1)*3)</f>
        <v>0.485714285714286</v>
      </c>
      <c r="P36" s="9" t="n">
        <f aca="false">IF(K36="W",P35+1,0)</f>
        <v>1</v>
      </c>
    </row>
    <row r="37" customFormat="false" ht="15" hidden="false" customHeight="false" outlineLevel="0" collapsed="false">
      <c r="A37" s="12" t="n">
        <v>36</v>
      </c>
      <c r="B37" s="17" t="n">
        <v>46164</v>
      </c>
      <c r="C37" s="12" t="s">
        <v>63</v>
      </c>
      <c r="D37" s="11" t="s">
        <v>61</v>
      </c>
      <c r="E37" s="11" t="s">
        <v>32</v>
      </c>
      <c r="F37" s="11" t="s">
        <v>15</v>
      </c>
      <c r="G37" s="11" t="s">
        <v>25</v>
      </c>
      <c r="H37" s="12" t="n">
        <v>2</v>
      </c>
      <c r="I37" s="12" t="n">
        <v>1</v>
      </c>
      <c r="J37" s="12" t="str">
        <f aca="false">H37&amp;"–"&amp;I37</f>
        <v>2–1</v>
      </c>
      <c r="K37" s="21" t="str">
        <f aca="false">IF(H37&gt;I37,"W",IF(H37&lt;I37,"L","D"))</f>
        <v>W</v>
      </c>
      <c r="L37" s="12" t="n">
        <f aca="false">IF(K37="W",3,IF(K37="D",1,0))</f>
        <v>3</v>
      </c>
      <c r="M37" s="12" t="n">
        <v>50</v>
      </c>
      <c r="N37" s="11" t="s">
        <v>38</v>
      </c>
      <c r="O37" s="13" t="n">
        <f aca="false">SUM($L$2:L37)/((ROW()-1)*3)</f>
        <v>0.5</v>
      </c>
      <c r="P37" s="12" t="n">
        <f aca="false">IF(K37="W",P36+1,0)</f>
        <v>2</v>
      </c>
    </row>
    <row r="38" customFormat="false" ht="15" hidden="false" customHeight="false" outlineLevel="0" collapsed="false">
      <c r="A38" s="9" t="n">
        <v>37</v>
      </c>
      <c r="B38" s="15" t="n">
        <v>46164</v>
      </c>
      <c r="C38" s="9" t="s">
        <v>63</v>
      </c>
      <c r="D38" s="8" t="s">
        <v>61</v>
      </c>
      <c r="E38" s="8" t="s">
        <v>32</v>
      </c>
      <c r="F38" s="8" t="s">
        <v>15</v>
      </c>
      <c r="G38" s="8" t="s">
        <v>25</v>
      </c>
      <c r="H38" s="9" t="n">
        <v>2</v>
      </c>
      <c r="I38" s="9" t="n">
        <v>1</v>
      </c>
      <c r="J38" s="9" t="str">
        <f aca="false">H38&amp;"–"&amp;I38</f>
        <v>2–1</v>
      </c>
      <c r="K38" s="16" t="str">
        <f aca="false">IF(H38&gt;I38,"W",IF(H38&lt;I38,"L","D"))</f>
        <v>W</v>
      </c>
      <c r="L38" s="9" t="n">
        <f aca="false">IF(K38="W",3,IF(K38="D",1,0))</f>
        <v>3</v>
      </c>
      <c r="M38" s="9" t="n">
        <v>49</v>
      </c>
      <c r="N38" s="8" t="s">
        <v>38</v>
      </c>
      <c r="O38" s="10" t="n">
        <f aca="false">SUM($L$2:L38)/((ROW()-1)*3)</f>
        <v>0.513513513513514</v>
      </c>
      <c r="P38" s="9" t="n">
        <f aca="false">IF(K38="W",P37+1,0)</f>
        <v>3</v>
      </c>
    </row>
    <row r="39" customFormat="false" ht="15" hidden="false" customHeight="false" outlineLevel="0" collapsed="false">
      <c r="A39" s="12" t="n">
        <v>38</v>
      </c>
      <c r="B39" s="17" t="n">
        <v>46164</v>
      </c>
      <c r="C39" s="12" t="s">
        <v>63</v>
      </c>
      <c r="D39" s="11" t="s">
        <v>61</v>
      </c>
      <c r="E39" s="11" t="s">
        <v>32</v>
      </c>
      <c r="F39" s="11" t="s">
        <v>15</v>
      </c>
      <c r="G39" s="11" t="s">
        <v>72</v>
      </c>
      <c r="H39" s="12" t="n">
        <v>1</v>
      </c>
      <c r="I39" s="12" t="n">
        <v>1</v>
      </c>
      <c r="J39" s="12" t="str">
        <f aca="false">H39&amp;"–"&amp;I39</f>
        <v>1–1</v>
      </c>
      <c r="K39" s="22" t="str">
        <f aca="false">IF(H39&gt;I39,"W",IF(H39&lt;I39,"L","D"))</f>
        <v>D</v>
      </c>
      <c r="L39" s="12" t="n">
        <f aca="false">IF(K39="W",3,IF(K39="D",1,0))</f>
        <v>1</v>
      </c>
      <c r="M39" s="12" t="n">
        <v>50</v>
      </c>
      <c r="N39" s="11" t="s">
        <v>38</v>
      </c>
      <c r="O39" s="13" t="n">
        <f aca="false">SUM($L$2:L39)/((ROW()-1)*3)</f>
        <v>0.508771929824561</v>
      </c>
      <c r="P39" s="12" t="n">
        <f aca="false">IF(K39="W",P38+1,0)</f>
        <v>0</v>
      </c>
    </row>
    <row r="40" customFormat="false" ht="15" hidden="false" customHeight="false" outlineLevel="0" collapsed="false">
      <c r="A40" s="9" t="n">
        <v>39</v>
      </c>
      <c r="B40" s="15" t="n">
        <v>46170</v>
      </c>
      <c r="C40" s="9" t="s">
        <v>58</v>
      </c>
      <c r="D40" s="8" t="s">
        <v>65</v>
      </c>
      <c r="E40" s="8" t="s">
        <v>33</v>
      </c>
      <c r="F40" s="8" t="s">
        <v>16</v>
      </c>
      <c r="G40" s="8" t="s">
        <v>29</v>
      </c>
      <c r="H40" s="9" t="n">
        <v>1</v>
      </c>
      <c r="I40" s="9" t="n">
        <v>1</v>
      </c>
      <c r="J40" s="9" t="str">
        <f aca="false">H40&amp;"–"&amp;I40</f>
        <v>1–1</v>
      </c>
      <c r="K40" s="20" t="str">
        <f aca="false">IF(H40&gt;I40,"W",IF(H40&lt;I40,"L","D"))</f>
        <v>D</v>
      </c>
      <c r="L40" s="9" t="n">
        <f aca="false">IF(K40="W",3,IF(K40="D",1,0))</f>
        <v>1</v>
      </c>
      <c r="M40" s="9" t="n">
        <v>51</v>
      </c>
      <c r="N40" s="8" t="s">
        <v>38</v>
      </c>
      <c r="O40" s="10" t="n">
        <f aca="false">SUM($L$2:L40)/((ROW()-1)*3)</f>
        <v>0.504273504273504</v>
      </c>
      <c r="P40" s="9" t="n">
        <f aca="false">IF(K40="W",P39+1,0)</f>
        <v>0</v>
      </c>
    </row>
    <row r="41" customFormat="false" ht="15" hidden="false" customHeight="false" outlineLevel="0" collapsed="false">
      <c r="A41" s="12" t="n">
        <v>40</v>
      </c>
      <c r="B41" s="17" t="n">
        <v>46170</v>
      </c>
      <c r="C41" s="12" t="s">
        <v>58</v>
      </c>
      <c r="D41" s="11" t="s">
        <v>65</v>
      </c>
      <c r="E41" s="11" t="s">
        <v>33</v>
      </c>
      <c r="F41" s="11" t="s">
        <v>16</v>
      </c>
      <c r="G41" s="11" t="s">
        <v>73</v>
      </c>
      <c r="H41" s="12" t="n">
        <v>2</v>
      </c>
      <c r="I41" s="12" t="n">
        <v>0</v>
      </c>
      <c r="J41" s="12" t="str">
        <f aca="false">H41&amp;"–"&amp;I41</f>
        <v>2–0</v>
      </c>
      <c r="K41" s="21" t="str">
        <f aca="false">IF(H41&gt;I41,"W",IF(H41&lt;I41,"L","D"))</f>
        <v>W</v>
      </c>
      <c r="L41" s="12" t="n">
        <f aca="false">IF(K41="W",3,IF(K41="D",1,0))</f>
        <v>3</v>
      </c>
      <c r="M41" s="12" t="n">
        <v>51</v>
      </c>
      <c r="N41" s="11" t="s">
        <v>38</v>
      </c>
      <c r="O41" s="13" t="n">
        <f aca="false">SUM($L$2:L41)/((ROW()-1)*3)</f>
        <v>0.516666666666667</v>
      </c>
      <c r="P41" s="12" t="n">
        <f aca="false">IF(K41="W",P40+1,0)</f>
        <v>1</v>
      </c>
    </row>
    <row r="42" customFormat="false" ht="15" hidden="false" customHeight="false" outlineLevel="0" collapsed="false">
      <c r="A42" s="9" t="n">
        <v>41</v>
      </c>
      <c r="B42" s="15" t="n">
        <v>46170</v>
      </c>
      <c r="C42" s="9" t="s">
        <v>58</v>
      </c>
      <c r="D42" s="8" t="s">
        <v>65</v>
      </c>
      <c r="E42" s="8" t="s">
        <v>33</v>
      </c>
      <c r="F42" s="8" t="s">
        <v>16</v>
      </c>
      <c r="G42" s="8" t="s">
        <v>24</v>
      </c>
      <c r="H42" s="9" t="n">
        <v>2</v>
      </c>
      <c r="I42" s="9" t="n">
        <v>0</v>
      </c>
      <c r="J42" s="9" t="str">
        <f aca="false">H42&amp;"–"&amp;I42</f>
        <v>2–0</v>
      </c>
      <c r="K42" s="16" t="str">
        <f aca="false">IF(H42&gt;I42,"W",IF(H42&lt;I42,"L","D"))</f>
        <v>W</v>
      </c>
      <c r="L42" s="9" t="n">
        <f aca="false">IF(K42="W",3,IF(K42="D",1,0))</f>
        <v>3</v>
      </c>
      <c r="M42" s="9" t="n">
        <v>53</v>
      </c>
      <c r="N42" s="8" t="s">
        <v>38</v>
      </c>
      <c r="O42" s="10" t="n">
        <f aca="false">SUM($L$2:L42)/((ROW()-1)*3)</f>
        <v>0.528455284552846</v>
      </c>
      <c r="P42" s="9" t="n">
        <f aca="false">IF(K42="W",P41+1,0)</f>
        <v>2</v>
      </c>
    </row>
    <row r="43" customFormat="false" ht="15" hidden="false" customHeight="false" outlineLevel="0" collapsed="false">
      <c r="A43" s="12" t="n">
        <v>42</v>
      </c>
      <c r="B43" s="17" t="n">
        <v>46170</v>
      </c>
      <c r="C43" s="12" t="s">
        <v>58</v>
      </c>
      <c r="D43" s="11" t="s">
        <v>65</v>
      </c>
      <c r="E43" s="11" t="s">
        <v>33</v>
      </c>
      <c r="F43" s="11" t="s">
        <v>16</v>
      </c>
      <c r="G43" s="11" t="s">
        <v>24</v>
      </c>
      <c r="H43" s="12" t="n">
        <v>2</v>
      </c>
      <c r="I43" s="12" t="n">
        <v>1</v>
      </c>
      <c r="J43" s="12" t="str">
        <f aca="false">H43&amp;"–"&amp;I43</f>
        <v>2–1</v>
      </c>
      <c r="K43" s="21" t="str">
        <f aca="false">IF(H43&gt;I43,"W",IF(H43&lt;I43,"L","D"))</f>
        <v>W</v>
      </c>
      <c r="L43" s="12" t="n">
        <f aca="false">IF(K43="W",3,IF(K43="D",1,0))</f>
        <v>3</v>
      </c>
      <c r="M43" s="12" t="n">
        <v>50</v>
      </c>
      <c r="N43" s="11" t="s">
        <v>38</v>
      </c>
      <c r="O43" s="13" t="n">
        <f aca="false">SUM($L$2:L43)/((ROW()-1)*3)</f>
        <v>0.53968253968254</v>
      </c>
      <c r="P43" s="12" t="n">
        <f aca="false">IF(K43="W",P42+1,0)</f>
        <v>3</v>
      </c>
    </row>
    <row r="44" customFormat="false" ht="15" hidden="false" customHeight="false" outlineLevel="0" collapsed="false">
      <c r="A44" s="9" t="n">
        <v>43</v>
      </c>
      <c r="B44" s="15" t="n">
        <v>46170</v>
      </c>
      <c r="C44" s="9" t="s">
        <v>58</v>
      </c>
      <c r="D44" s="8" t="s">
        <v>65</v>
      </c>
      <c r="E44" s="8" t="s">
        <v>33</v>
      </c>
      <c r="F44" s="8" t="s">
        <v>16</v>
      </c>
      <c r="G44" s="8" t="s">
        <v>24</v>
      </c>
      <c r="H44" s="9" t="n">
        <v>0</v>
      </c>
      <c r="I44" s="9" t="n">
        <v>2</v>
      </c>
      <c r="J44" s="9" t="str">
        <f aca="false">H44&amp;"–"&amp;I44</f>
        <v>0–2</v>
      </c>
      <c r="K44" s="19" t="str">
        <f aca="false">IF(H44&gt;I44,"W",IF(H44&lt;I44,"L","D"))</f>
        <v>L</v>
      </c>
      <c r="L44" s="9" t="n">
        <f aca="false">IF(K44="W",3,IF(K44="D",1,0))</f>
        <v>0</v>
      </c>
      <c r="M44" s="9" t="n">
        <v>49</v>
      </c>
      <c r="N44" s="8" t="s">
        <v>38</v>
      </c>
      <c r="O44" s="10" t="n">
        <f aca="false">SUM($L$2:L44)/((ROW()-1)*3)</f>
        <v>0.527131782945737</v>
      </c>
      <c r="P44" s="9" t="n">
        <f aca="false">IF(K44="W",P43+1,0)</f>
        <v>0</v>
      </c>
    </row>
    <row r="45" customFormat="false" ht="15" hidden="false" customHeight="false" outlineLevel="0" collapsed="false">
      <c r="A45" s="12" t="n">
        <v>44</v>
      </c>
      <c r="B45" s="17" t="n">
        <v>46170</v>
      </c>
      <c r="C45" s="12" t="s">
        <v>58</v>
      </c>
      <c r="D45" s="11" t="s">
        <v>65</v>
      </c>
      <c r="E45" s="11" t="s">
        <v>33</v>
      </c>
      <c r="F45" s="11" t="s">
        <v>16</v>
      </c>
      <c r="G45" s="11" t="s">
        <v>74</v>
      </c>
      <c r="H45" s="12" t="n">
        <v>2</v>
      </c>
      <c r="I45" s="12" t="n">
        <v>1</v>
      </c>
      <c r="J45" s="12" t="str">
        <f aca="false">H45&amp;"–"&amp;I45</f>
        <v>2–1</v>
      </c>
      <c r="K45" s="21" t="str">
        <f aca="false">IF(H45&gt;I45,"W",IF(H45&lt;I45,"L","D"))</f>
        <v>W</v>
      </c>
      <c r="L45" s="12" t="n">
        <f aca="false">IF(K45="W",3,IF(K45="D",1,0))</f>
        <v>3</v>
      </c>
      <c r="M45" s="12" t="n">
        <v>50</v>
      </c>
      <c r="N45" s="11" t="s">
        <v>38</v>
      </c>
      <c r="O45" s="13" t="n">
        <f aca="false">SUM($L$2:L45)/((ROW()-1)*3)</f>
        <v>0.537878787878788</v>
      </c>
      <c r="P45" s="12" t="n">
        <f aca="false">IF(K45="W",P44+1,0)</f>
        <v>1</v>
      </c>
    </row>
    <row r="46" customFormat="false" ht="15" hidden="false" customHeight="false" outlineLevel="0" collapsed="false">
      <c r="A46" s="9" t="n">
        <v>45</v>
      </c>
      <c r="B46" s="15" t="n">
        <v>46170</v>
      </c>
      <c r="C46" s="9" t="s">
        <v>58</v>
      </c>
      <c r="D46" s="8" t="s">
        <v>65</v>
      </c>
      <c r="E46" s="8" t="s">
        <v>33</v>
      </c>
      <c r="F46" s="8" t="s">
        <v>16</v>
      </c>
      <c r="G46" s="8" t="s">
        <v>74</v>
      </c>
      <c r="H46" s="9" t="n">
        <v>2</v>
      </c>
      <c r="I46" s="9" t="n">
        <v>1</v>
      </c>
      <c r="J46" s="9" t="str">
        <f aca="false">H46&amp;"–"&amp;I46</f>
        <v>2–1</v>
      </c>
      <c r="K46" s="16" t="str">
        <f aca="false">IF(H46&gt;I46,"W",IF(H46&lt;I46,"L","D"))</f>
        <v>W</v>
      </c>
      <c r="L46" s="9" t="n">
        <f aca="false">IF(K46="W",3,IF(K46="D",1,0))</f>
        <v>3</v>
      </c>
      <c r="M46" s="9" t="n">
        <v>56</v>
      </c>
      <c r="N46" s="8" t="s">
        <v>38</v>
      </c>
      <c r="O46" s="10" t="n">
        <f aca="false">SUM($L$2:L46)/((ROW()-1)*3)</f>
        <v>0.548148148148148</v>
      </c>
      <c r="P46" s="9" t="n">
        <f aca="false">IF(K46="W",P45+1,0)</f>
        <v>2</v>
      </c>
    </row>
    <row r="47" customFormat="false" ht="15" hidden="false" customHeight="false" outlineLevel="0" collapsed="false">
      <c r="A47" s="12" t="n">
        <v>46</v>
      </c>
      <c r="B47" s="17" t="n">
        <v>46175</v>
      </c>
      <c r="C47" s="12" t="s">
        <v>69</v>
      </c>
      <c r="D47" s="11" t="s">
        <v>61</v>
      </c>
      <c r="E47" s="11" t="s">
        <v>32</v>
      </c>
      <c r="F47" s="11" t="s">
        <v>15</v>
      </c>
      <c r="G47" s="11" t="s">
        <v>71</v>
      </c>
      <c r="H47" s="12" t="n">
        <v>2</v>
      </c>
      <c r="I47" s="12" t="n">
        <v>1</v>
      </c>
      <c r="J47" s="12" t="str">
        <f aca="false">H47&amp;"–"&amp;I47</f>
        <v>2–1</v>
      </c>
      <c r="K47" s="21" t="str">
        <f aca="false">IF(H47&gt;I47,"W",IF(H47&lt;I47,"L","D"))</f>
        <v>W</v>
      </c>
      <c r="L47" s="12" t="n">
        <f aca="false">IF(K47="W",3,IF(K47="D",1,0))</f>
        <v>3</v>
      </c>
      <c r="M47" s="12" t="n">
        <v>48</v>
      </c>
      <c r="N47" s="11" t="s">
        <v>38</v>
      </c>
      <c r="O47" s="13" t="n">
        <f aca="false">SUM($L$2:L47)/((ROW()-1)*3)</f>
        <v>0.557971014492754</v>
      </c>
      <c r="P47" s="12" t="n">
        <f aca="false">IF(K47="W",P46+1,0)</f>
        <v>3</v>
      </c>
    </row>
    <row r="48" customFormat="false" ht="15" hidden="false" customHeight="false" outlineLevel="0" collapsed="false">
      <c r="A48" s="9" t="n">
        <v>47</v>
      </c>
      <c r="B48" s="15" t="n">
        <v>46175</v>
      </c>
      <c r="C48" s="9" t="s">
        <v>69</v>
      </c>
      <c r="D48" s="8" t="s">
        <v>61</v>
      </c>
      <c r="E48" s="8" t="s">
        <v>32</v>
      </c>
      <c r="F48" s="8" t="s">
        <v>15</v>
      </c>
      <c r="G48" s="8" t="s">
        <v>70</v>
      </c>
      <c r="H48" s="9" t="n">
        <v>0</v>
      </c>
      <c r="I48" s="9" t="n">
        <v>2</v>
      </c>
      <c r="J48" s="9" t="str">
        <f aca="false">H48&amp;"–"&amp;I48</f>
        <v>0–2</v>
      </c>
      <c r="K48" s="19" t="str">
        <f aca="false">IF(H48&gt;I48,"W",IF(H48&lt;I48,"L","D"))</f>
        <v>L</v>
      </c>
      <c r="L48" s="9" t="n">
        <f aca="false">IF(K48="W",3,IF(K48="D",1,0))</f>
        <v>0</v>
      </c>
      <c r="M48" s="9" t="n">
        <v>51</v>
      </c>
      <c r="N48" s="8" t="s">
        <v>38</v>
      </c>
      <c r="O48" s="10" t="n">
        <f aca="false">SUM($L$2:L48)/((ROW()-1)*3)</f>
        <v>0.546099290780142</v>
      </c>
      <c r="P48" s="9" t="n">
        <f aca="false">IF(K48="W",P47+1,0)</f>
        <v>0</v>
      </c>
    </row>
    <row r="49" customFormat="false" ht="15" hidden="false" customHeight="false" outlineLevel="0" collapsed="false">
      <c r="A49" s="12" t="n">
        <v>48</v>
      </c>
      <c r="B49" s="17" t="n">
        <v>46175</v>
      </c>
      <c r="C49" s="12" t="s">
        <v>69</v>
      </c>
      <c r="D49" s="11" t="s">
        <v>61</v>
      </c>
      <c r="E49" s="11" t="s">
        <v>32</v>
      </c>
      <c r="F49" s="11" t="s">
        <v>15</v>
      </c>
      <c r="G49" s="11" t="s">
        <v>24</v>
      </c>
      <c r="H49" s="12" t="n">
        <v>2</v>
      </c>
      <c r="I49" s="12" t="n">
        <v>0</v>
      </c>
      <c r="J49" s="12" t="str">
        <f aca="false">H49&amp;"–"&amp;I49</f>
        <v>2–0</v>
      </c>
      <c r="K49" s="21" t="str">
        <f aca="false">IF(H49&gt;I49,"W",IF(H49&lt;I49,"L","D"))</f>
        <v>W</v>
      </c>
      <c r="L49" s="12" t="n">
        <f aca="false">IF(K49="W",3,IF(K49="D",1,0))</f>
        <v>3</v>
      </c>
      <c r="M49" s="12" t="n">
        <v>49</v>
      </c>
      <c r="N49" s="11" t="s">
        <v>38</v>
      </c>
      <c r="O49" s="13" t="n">
        <f aca="false">SUM($L$2:L49)/((ROW()-1)*3)</f>
        <v>0.555555555555556</v>
      </c>
      <c r="P49" s="12" t="n">
        <f aca="false">IF(K49="W",P48+1,0)</f>
        <v>1</v>
      </c>
    </row>
    <row r="50" customFormat="false" ht="15" hidden="false" customHeight="false" outlineLevel="0" collapsed="false">
      <c r="A50" s="9" t="n">
        <v>49</v>
      </c>
      <c r="B50" s="15" t="n">
        <v>46175</v>
      </c>
      <c r="C50" s="9" t="s">
        <v>69</v>
      </c>
      <c r="D50" s="8" t="s">
        <v>61</v>
      </c>
      <c r="E50" s="8" t="s">
        <v>32</v>
      </c>
      <c r="F50" s="8" t="s">
        <v>15</v>
      </c>
      <c r="G50" s="8" t="s">
        <v>24</v>
      </c>
      <c r="H50" s="9" t="n">
        <v>2</v>
      </c>
      <c r="I50" s="9" t="n">
        <v>0</v>
      </c>
      <c r="J50" s="9" t="str">
        <f aca="false">H50&amp;"–"&amp;I50</f>
        <v>2–0</v>
      </c>
      <c r="K50" s="16" t="str">
        <f aca="false">IF(H50&gt;I50,"W",IF(H50&lt;I50,"L","D"))</f>
        <v>W</v>
      </c>
      <c r="L50" s="9" t="n">
        <f aca="false">IF(K50="W",3,IF(K50="D",1,0))</f>
        <v>3</v>
      </c>
      <c r="M50" s="9" t="n">
        <v>50</v>
      </c>
      <c r="N50" s="8" t="s">
        <v>38</v>
      </c>
      <c r="O50" s="10" t="n">
        <f aca="false">SUM($L$2:L50)/((ROW()-1)*3)</f>
        <v>0.564625850340136</v>
      </c>
      <c r="P50" s="9" t="n">
        <f aca="false">IF(K50="W",P49+1,0)</f>
        <v>2</v>
      </c>
    </row>
    <row r="51" customFormat="false" ht="15" hidden="false" customHeight="false" outlineLevel="0" collapsed="false">
      <c r="A51" s="12" t="n">
        <v>50</v>
      </c>
      <c r="B51" s="17" t="n">
        <v>46178</v>
      </c>
      <c r="C51" s="12" t="s">
        <v>63</v>
      </c>
      <c r="D51" s="11" t="s">
        <v>61</v>
      </c>
      <c r="E51" s="11" t="s">
        <v>32</v>
      </c>
      <c r="F51" s="11" t="s">
        <v>16</v>
      </c>
      <c r="G51" s="11" t="s">
        <v>25</v>
      </c>
      <c r="H51" s="12" t="n">
        <v>1</v>
      </c>
      <c r="I51" s="12" t="n">
        <v>2</v>
      </c>
      <c r="J51" s="12" t="str">
        <f aca="false">H51&amp;"–"&amp;I51</f>
        <v>1–2</v>
      </c>
      <c r="K51" s="18" t="str">
        <f aca="false">IF(H51&gt;I51,"W",IF(H51&lt;I51,"L","D"))</f>
        <v>L</v>
      </c>
      <c r="L51" s="12" t="n">
        <f aca="false">IF(K51="W",3,IF(K51="D",1,0))</f>
        <v>0</v>
      </c>
      <c r="M51" s="12" t="n">
        <v>50</v>
      </c>
      <c r="N51" s="11" t="s">
        <v>38</v>
      </c>
      <c r="O51" s="13" t="n">
        <f aca="false">SUM($L$2:L51)/((ROW()-1)*3)</f>
        <v>0.553333333333333</v>
      </c>
      <c r="P51" s="12" t="n">
        <f aca="false">IF(K51="W",P50+1,0)</f>
        <v>0</v>
      </c>
    </row>
    <row r="52" customFormat="false" ht="15" hidden="false" customHeight="false" outlineLevel="0" collapsed="false">
      <c r="A52" s="9" t="n">
        <v>51</v>
      </c>
      <c r="B52" s="15" t="n">
        <v>46178</v>
      </c>
      <c r="C52" s="9" t="s">
        <v>63</v>
      </c>
      <c r="D52" s="8" t="s">
        <v>61</v>
      </c>
      <c r="E52" s="8" t="s">
        <v>32</v>
      </c>
      <c r="F52" s="8" t="s">
        <v>16</v>
      </c>
      <c r="G52" s="8" t="s">
        <v>72</v>
      </c>
      <c r="H52" s="9" t="n">
        <v>2</v>
      </c>
      <c r="I52" s="9" t="n">
        <v>1</v>
      </c>
      <c r="J52" s="9" t="str">
        <f aca="false">H52&amp;"–"&amp;I52</f>
        <v>2–1</v>
      </c>
      <c r="K52" s="16" t="str">
        <f aca="false">IF(H52&gt;I52,"W",IF(H52&lt;I52,"L","D"))</f>
        <v>W</v>
      </c>
      <c r="L52" s="9" t="n">
        <f aca="false">IF(K52="W",3,IF(K52="D",1,0))</f>
        <v>3</v>
      </c>
      <c r="M52" s="9" t="n">
        <v>47</v>
      </c>
      <c r="N52" s="8" t="s">
        <v>38</v>
      </c>
      <c r="O52" s="10" t="n">
        <f aca="false">SUM($L$2:L52)/((ROW()-1)*3)</f>
        <v>0.562091503267974</v>
      </c>
      <c r="P52" s="9" t="n">
        <f aca="false">IF(K52="W",P51+1,0)</f>
        <v>1</v>
      </c>
    </row>
    <row r="53" customFormat="false" ht="15" hidden="false" customHeight="false" outlineLevel="0" collapsed="false">
      <c r="A53" s="12" t="n">
        <v>52</v>
      </c>
      <c r="B53" s="17" t="n">
        <v>46178</v>
      </c>
      <c r="C53" s="12" t="s">
        <v>63</v>
      </c>
      <c r="D53" s="11" t="s">
        <v>61</v>
      </c>
      <c r="E53" s="11" t="s">
        <v>32</v>
      </c>
      <c r="F53" s="11" t="s">
        <v>16</v>
      </c>
      <c r="G53" s="11" t="s">
        <v>75</v>
      </c>
      <c r="H53" s="12" t="n">
        <v>2</v>
      </c>
      <c r="I53" s="12" t="n">
        <v>1</v>
      </c>
      <c r="J53" s="12" t="str">
        <f aca="false">H53&amp;"–"&amp;I53</f>
        <v>2–1</v>
      </c>
      <c r="K53" s="21" t="str">
        <f aca="false">IF(H53&gt;I53,"W",IF(H53&lt;I53,"L","D"))</f>
        <v>W</v>
      </c>
      <c r="L53" s="12" t="n">
        <f aca="false">IF(K53="W",3,IF(K53="D",1,0))</f>
        <v>3</v>
      </c>
      <c r="M53" s="12" t="n">
        <v>54</v>
      </c>
      <c r="N53" s="11" t="s">
        <v>38</v>
      </c>
      <c r="O53" s="13" t="n">
        <f aca="false">SUM($L$2:L53)/((ROW()-1)*3)</f>
        <v>0.570512820512821</v>
      </c>
      <c r="P53" s="12" t="n">
        <f aca="false">IF(K53="W",P52+1,0)</f>
        <v>2</v>
      </c>
    </row>
    <row r="54" customFormat="false" ht="15" hidden="false" customHeight="false" outlineLevel="0" collapsed="false">
      <c r="A54" s="9" t="n">
        <v>53</v>
      </c>
      <c r="B54" s="15" t="n">
        <v>46178</v>
      </c>
      <c r="C54" s="9" t="s">
        <v>63</v>
      </c>
      <c r="D54" s="8" t="s">
        <v>61</v>
      </c>
      <c r="E54" s="8" t="s">
        <v>32</v>
      </c>
      <c r="F54" s="8" t="s">
        <v>16</v>
      </c>
      <c r="G54" s="8" t="s">
        <v>25</v>
      </c>
      <c r="H54" s="9" t="n">
        <v>2</v>
      </c>
      <c r="I54" s="9" t="n">
        <v>1</v>
      </c>
      <c r="J54" s="9" t="str">
        <f aca="false">H54&amp;"–"&amp;I54</f>
        <v>2–1</v>
      </c>
      <c r="K54" s="16" t="str">
        <f aca="false">IF(H54&gt;I54,"W",IF(H54&lt;I54,"L","D"))</f>
        <v>W</v>
      </c>
      <c r="L54" s="9" t="n">
        <f aca="false">IF(K54="W",3,IF(K54="D",1,0))</f>
        <v>3</v>
      </c>
      <c r="M54" s="9" t="n">
        <v>55</v>
      </c>
      <c r="N54" s="8" t="s">
        <v>38</v>
      </c>
      <c r="O54" s="10" t="n">
        <f aca="false">SUM($L$2:L54)/((ROW()-1)*3)</f>
        <v>0.578616352201258</v>
      </c>
      <c r="P54" s="9" t="n">
        <f aca="false">IF(K54="W",P53+1,0)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7" min="6" style="0" width="5"/>
    <col collapsed="false" customWidth="true" hidden="false" outlineLevel="0" max="8" min="8" style="0" width="7"/>
    <col collapsed="false" customWidth="true" hidden="false" outlineLevel="0" max="10" min="9" style="0" width="19"/>
    <col collapsed="false" customWidth="true" hidden="false" outlineLevel="0" max="11" min="11" style="0" width="8"/>
    <col collapsed="false" customWidth="true" hidden="false" outlineLevel="0" max="12" min="12" style="0" width="6"/>
  </cols>
  <sheetData>
    <row r="1" customFormat="false" ht="27.75" hidden="false" customHeight="true" outlineLevel="0" collapsed="false">
      <c r="A1" s="14" t="s">
        <v>76</v>
      </c>
      <c r="B1" s="14" t="s">
        <v>77</v>
      </c>
      <c r="C1" s="14" t="s">
        <v>44</v>
      </c>
      <c r="D1" s="14" t="s">
        <v>47</v>
      </c>
      <c r="E1" s="14" t="s">
        <v>78</v>
      </c>
      <c r="F1" s="14" t="s">
        <v>79</v>
      </c>
      <c r="G1" s="14" t="s">
        <v>80</v>
      </c>
      <c r="H1" s="14" t="s">
        <v>52</v>
      </c>
      <c r="I1" s="14" t="s">
        <v>81</v>
      </c>
      <c r="J1" s="14" t="s">
        <v>82</v>
      </c>
      <c r="K1" s="14" t="s">
        <v>83</v>
      </c>
      <c r="L1" s="14" t="s">
        <v>54</v>
      </c>
    </row>
    <row r="2" customFormat="false" ht="15" hidden="false" customHeight="false" outlineLevel="0" collapsed="false">
      <c r="A2" s="9" t="n">
        <v>1</v>
      </c>
      <c r="B2" s="9" t="n">
        <v>1</v>
      </c>
      <c r="C2" s="15" t="n">
        <v>46121</v>
      </c>
      <c r="D2" s="8" t="s">
        <v>17</v>
      </c>
      <c r="E2" s="8" t="s">
        <v>27</v>
      </c>
      <c r="F2" s="9" t="n">
        <v>8</v>
      </c>
      <c r="G2" s="9" t="n">
        <v>5</v>
      </c>
      <c r="H2" s="16" t="str">
        <f aca="false">IF(F2&gt;G2,"W",IF(F2&lt;G2,"L","D"))</f>
        <v>W</v>
      </c>
      <c r="I2" s="8" t="s">
        <v>84</v>
      </c>
      <c r="J2" s="8" t="s">
        <v>85</v>
      </c>
      <c r="K2" s="9" t="s">
        <v>80</v>
      </c>
      <c r="L2" s="9" t="n">
        <v>13</v>
      </c>
    </row>
    <row r="3" customFormat="false" ht="15" hidden="false" customHeight="false" outlineLevel="0" collapsed="false">
      <c r="A3" s="9" t="n">
        <v>1</v>
      </c>
      <c r="B3" s="9" t="n">
        <v>2</v>
      </c>
      <c r="C3" s="15" t="n">
        <v>46121</v>
      </c>
      <c r="D3" s="8" t="s">
        <v>17</v>
      </c>
      <c r="E3" s="8" t="s">
        <v>27</v>
      </c>
      <c r="F3" s="9" t="n">
        <v>4</v>
      </c>
      <c r="G3" s="9" t="n">
        <v>8</v>
      </c>
      <c r="H3" s="19" t="str">
        <f aca="false">IF(F3&gt;G3,"W",IF(F3&lt;G3,"L","D"))</f>
        <v>L</v>
      </c>
      <c r="I3" s="8" t="s">
        <v>86</v>
      </c>
      <c r="J3" s="8" t="s">
        <v>87</v>
      </c>
      <c r="K3" s="9" t="s">
        <v>80</v>
      </c>
      <c r="L3" s="9" t="n">
        <v>12</v>
      </c>
    </row>
    <row r="4" customFormat="false" ht="15" hidden="false" customHeight="false" outlineLevel="0" collapsed="false">
      <c r="A4" s="9" t="n">
        <v>1</v>
      </c>
      <c r="B4" s="9" t="n">
        <v>3</v>
      </c>
      <c r="C4" s="15" t="n">
        <v>46121</v>
      </c>
      <c r="D4" s="8" t="s">
        <v>17</v>
      </c>
      <c r="E4" s="8" t="s">
        <v>27</v>
      </c>
      <c r="F4" s="9" t="n">
        <v>8</v>
      </c>
      <c r="G4" s="9" t="n">
        <v>5</v>
      </c>
      <c r="H4" s="16" t="str">
        <f aca="false">IF(F4&gt;G4,"W",IF(F4&lt;G4,"L","D"))</f>
        <v>W</v>
      </c>
      <c r="I4" s="8" t="s">
        <v>88</v>
      </c>
      <c r="J4" s="8" t="s">
        <v>87</v>
      </c>
      <c r="K4" s="9" t="s">
        <v>80</v>
      </c>
      <c r="L4" s="9" t="n">
        <v>14</v>
      </c>
    </row>
    <row r="5" customFormat="false" ht="15" hidden="false" customHeight="false" outlineLevel="0" collapsed="false">
      <c r="A5" s="12" t="n">
        <v>2</v>
      </c>
      <c r="B5" s="12" t="n">
        <v>1</v>
      </c>
      <c r="C5" s="17" t="n">
        <v>46121</v>
      </c>
      <c r="D5" s="11" t="s">
        <v>17</v>
      </c>
      <c r="E5" s="11" t="s">
        <v>23</v>
      </c>
      <c r="F5" s="12" t="n">
        <v>8</v>
      </c>
      <c r="G5" s="12" t="n">
        <v>5</v>
      </c>
      <c r="H5" s="21" t="str">
        <f aca="false">IF(F5&gt;G5,"W",IF(F5&lt;G5,"L","D"))</f>
        <v>W</v>
      </c>
      <c r="I5" s="11" t="s">
        <v>88</v>
      </c>
      <c r="J5" s="11" t="s">
        <v>89</v>
      </c>
      <c r="K5" s="12" t="s">
        <v>80</v>
      </c>
      <c r="L5" s="12" t="n">
        <v>14</v>
      </c>
    </row>
    <row r="6" customFormat="false" ht="15" hidden="false" customHeight="false" outlineLevel="0" collapsed="false">
      <c r="A6" s="12" t="n">
        <v>2</v>
      </c>
      <c r="B6" s="12" t="n">
        <v>2</v>
      </c>
      <c r="C6" s="17" t="n">
        <v>46121</v>
      </c>
      <c r="D6" s="11" t="s">
        <v>17</v>
      </c>
      <c r="E6" s="11" t="s">
        <v>23</v>
      </c>
      <c r="F6" s="12" t="n">
        <v>4</v>
      </c>
      <c r="G6" s="12" t="n">
        <v>8</v>
      </c>
      <c r="H6" s="18" t="str">
        <f aca="false">IF(F6&gt;G6,"W",IF(F6&lt;G6,"L","D"))</f>
        <v>L</v>
      </c>
      <c r="I6" s="11" t="s">
        <v>90</v>
      </c>
      <c r="J6" s="11" t="s">
        <v>91</v>
      </c>
      <c r="K6" s="12" t="s">
        <v>92</v>
      </c>
      <c r="L6" s="12" t="n">
        <v>14</v>
      </c>
    </row>
    <row r="7" customFormat="false" ht="15" hidden="false" customHeight="false" outlineLevel="0" collapsed="false">
      <c r="A7" s="12" t="n">
        <v>2</v>
      </c>
      <c r="B7" s="12" t="n">
        <v>3</v>
      </c>
      <c r="C7" s="17" t="n">
        <v>46121</v>
      </c>
      <c r="D7" s="11" t="s">
        <v>17</v>
      </c>
      <c r="E7" s="11" t="s">
        <v>23</v>
      </c>
      <c r="F7" s="12" t="n">
        <v>6</v>
      </c>
      <c r="G7" s="12" t="n">
        <v>8</v>
      </c>
      <c r="H7" s="18" t="str">
        <f aca="false">IF(F7&gt;G7,"W",IF(F7&lt;G7,"L","D"))</f>
        <v>L</v>
      </c>
      <c r="I7" s="11" t="s">
        <v>86</v>
      </c>
      <c r="J7" s="11" t="s">
        <v>87</v>
      </c>
      <c r="K7" s="12" t="s">
        <v>80</v>
      </c>
      <c r="L7" s="12" t="n">
        <v>13</v>
      </c>
    </row>
    <row r="8" customFormat="false" ht="15" hidden="false" customHeight="false" outlineLevel="0" collapsed="false">
      <c r="A8" s="9" t="n">
        <v>3</v>
      </c>
      <c r="B8" s="9" t="n">
        <v>1</v>
      </c>
      <c r="C8" s="15" t="n">
        <v>46121</v>
      </c>
      <c r="D8" s="8" t="s">
        <v>17</v>
      </c>
      <c r="E8" s="8" t="s">
        <v>26</v>
      </c>
      <c r="F8" s="9" t="n">
        <v>4</v>
      </c>
      <c r="G8" s="9" t="n">
        <v>8</v>
      </c>
      <c r="H8" s="19" t="str">
        <f aca="false">IF(F8&gt;G8,"W",IF(F8&lt;G8,"L","D"))</f>
        <v>L</v>
      </c>
      <c r="I8" s="8" t="s">
        <v>93</v>
      </c>
      <c r="J8" s="8" t="s">
        <v>94</v>
      </c>
      <c r="K8" s="9" t="s">
        <v>80</v>
      </c>
      <c r="L8" s="9" t="n">
        <v>25</v>
      </c>
    </row>
    <row r="9" customFormat="false" ht="15" hidden="false" customHeight="false" outlineLevel="0" collapsed="false">
      <c r="A9" s="9" t="n">
        <v>3</v>
      </c>
      <c r="B9" s="9" t="n">
        <v>2</v>
      </c>
      <c r="C9" s="15" t="n">
        <v>46121</v>
      </c>
      <c r="D9" s="8" t="s">
        <v>17</v>
      </c>
      <c r="E9" s="8" t="s">
        <v>26</v>
      </c>
      <c r="F9" s="9" t="n">
        <v>6</v>
      </c>
      <c r="G9" s="9" t="n">
        <v>8</v>
      </c>
      <c r="H9" s="19" t="str">
        <f aca="false">IF(F9&gt;G9,"W",IF(F9&lt;G9,"L","D"))</f>
        <v>L</v>
      </c>
      <c r="I9" s="8" t="s">
        <v>95</v>
      </c>
      <c r="J9" s="8" t="s">
        <v>89</v>
      </c>
      <c r="K9" s="9" t="s">
        <v>92</v>
      </c>
      <c r="L9" s="9" t="n">
        <v>24</v>
      </c>
    </row>
    <row r="10" customFormat="false" ht="15" hidden="false" customHeight="false" outlineLevel="0" collapsed="false">
      <c r="A10" s="12" t="n">
        <v>4</v>
      </c>
      <c r="B10" s="12" t="n">
        <v>1</v>
      </c>
      <c r="C10" s="17" t="n">
        <v>46121</v>
      </c>
      <c r="D10" s="11" t="s">
        <v>17</v>
      </c>
      <c r="E10" s="11" t="s">
        <v>22</v>
      </c>
      <c r="F10" s="12" t="n">
        <v>2</v>
      </c>
      <c r="G10" s="12" t="n">
        <v>8</v>
      </c>
      <c r="H10" s="18" t="str">
        <f aca="false">IF(F10&gt;G10,"W",IF(F10&lt;G10,"L","D"))</f>
        <v>L</v>
      </c>
      <c r="I10" s="11" t="s">
        <v>86</v>
      </c>
      <c r="J10" s="11" t="s">
        <v>96</v>
      </c>
      <c r="K10" s="12" t="s">
        <v>80</v>
      </c>
      <c r="L10" s="12" t="n">
        <v>23</v>
      </c>
    </row>
    <row r="11" customFormat="false" ht="15" hidden="false" customHeight="false" outlineLevel="0" collapsed="false">
      <c r="A11" s="12" t="n">
        <v>4</v>
      </c>
      <c r="B11" s="12" t="n">
        <v>2</v>
      </c>
      <c r="C11" s="17" t="n">
        <v>46121</v>
      </c>
      <c r="D11" s="11" t="s">
        <v>17</v>
      </c>
      <c r="E11" s="11" t="s">
        <v>22</v>
      </c>
      <c r="F11" s="12" t="n">
        <v>2</v>
      </c>
      <c r="G11" s="12" t="n">
        <v>8</v>
      </c>
      <c r="H11" s="18" t="str">
        <f aca="false">IF(F11&gt;G11,"W",IF(F11&lt;G11,"L","D"))</f>
        <v>L</v>
      </c>
      <c r="I11" s="11" t="s">
        <v>90</v>
      </c>
      <c r="J11" s="11" t="s">
        <v>97</v>
      </c>
      <c r="K11" s="12" t="s">
        <v>80</v>
      </c>
      <c r="L11" s="12" t="n">
        <v>24</v>
      </c>
    </row>
    <row r="12" customFormat="false" ht="15" hidden="false" customHeight="false" outlineLevel="0" collapsed="false">
      <c r="A12" s="9" t="n">
        <v>5</v>
      </c>
      <c r="B12" s="9" t="n">
        <v>1</v>
      </c>
      <c r="C12" s="15" t="n">
        <v>46125</v>
      </c>
      <c r="D12" s="8" t="s">
        <v>15</v>
      </c>
      <c r="E12" s="8" t="s">
        <v>28</v>
      </c>
      <c r="F12" s="9" t="n">
        <v>8</v>
      </c>
      <c r="G12" s="9" t="n">
        <v>5</v>
      </c>
      <c r="H12" s="16" t="str">
        <f aca="false">IF(F12&gt;G12,"W",IF(F12&lt;G12,"L","D"))</f>
        <v>W</v>
      </c>
      <c r="I12" s="8" t="s">
        <v>86</v>
      </c>
      <c r="J12" s="8" t="s">
        <v>94</v>
      </c>
      <c r="K12" s="9" t="s">
        <v>92</v>
      </c>
      <c r="L12" s="9" t="n">
        <v>23</v>
      </c>
    </row>
    <row r="13" customFormat="false" ht="15" hidden="false" customHeight="false" outlineLevel="0" collapsed="false">
      <c r="A13" s="9" t="n">
        <v>5</v>
      </c>
      <c r="B13" s="9" t="n">
        <v>2</v>
      </c>
      <c r="C13" s="15" t="n">
        <v>46125</v>
      </c>
      <c r="D13" s="8" t="s">
        <v>15</v>
      </c>
      <c r="E13" s="8" t="s">
        <v>28</v>
      </c>
      <c r="F13" s="9" t="n">
        <v>4</v>
      </c>
      <c r="G13" s="9" t="n">
        <v>8</v>
      </c>
      <c r="H13" s="19" t="str">
        <f aca="false">IF(F13&gt;G13,"W",IF(F13&lt;G13,"L","D"))</f>
        <v>L</v>
      </c>
      <c r="I13" s="8" t="s">
        <v>84</v>
      </c>
      <c r="J13" s="8" t="s">
        <v>98</v>
      </c>
      <c r="K13" s="9" t="s">
        <v>92</v>
      </c>
      <c r="L13" s="9" t="n">
        <v>22</v>
      </c>
    </row>
    <row r="14" customFormat="false" ht="15" hidden="false" customHeight="false" outlineLevel="0" collapsed="false">
      <c r="A14" s="12" t="n">
        <v>6</v>
      </c>
      <c r="B14" s="12" t="n">
        <v>1</v>
      </c>
      <c r="C14" s="17" t="n">
        <v>46125</v>
      </c>
      <c r="D14" s="11" t="s">
        <v>15</v>
      </c>
      <c r="E14" s="11" t="s">
        <v>23</v>
      </c>
      <c r="F14" s="12" t="n">
        <v>4</v>
      </c>
      <c r="G14" s="12" t="n">
        <v>8</v>
      </c>
      <c r="H14" s="18" t="str">
        <f aca="false">IF(F14&gt;G14,"W",IF(F14&lt;G14,"L","D"))</f>
        <v>L</v>
      </c>
      <c r="I14" s="11" t="s">
        <v>90</v>
      </c>
      <c r="J14" s="11" t="s">
        <v>99</v>
      </c>
      <c r="K14" s="12" t="s">
        <v>92</v>
      </c>
      <c r="L14" s="12" t="n">
        <v>13</v>
      </c>
    </row>
    <row r="15" customFormat="false" ht="15" hidden="false" customHeight="false" outlineLevel="0" collapsed="false">
      <c r="A15" s="12" t="n">
        <v>6</v>
      </c>
      <c r="B15" s="12" t="n">
        <v>2</v>
      </c>
      <c r="C15" s="17" t="n">
        <v>46125</v>
      </c>
      <c r="D15" s="11" t="s">
        <v>15</v>
      </c>
      <c r="E15" s="11" t="s">
        <v>23</v>
      </c>
      <c r="F15" s="12" t="n">
        <v>8</v>
      </c>
      <c r="G15" s="12" t="n">
        <v>2</v>
      </c>
      <c r="H15" s="21" t="str">
        <f aca="false">IF(F15&gt;G15,"W",IF(F15&lt;G15,"L","D"))</f>
        <v>W</v>
      </c>
      <c r="I15" s="11" t="s">
        <v>86</v>
      </c>
      <c r="J15" s="11" t="s">
        <v>99</v>
      </c>
      <c r="K15" s="12" t="s">
        <v>80</v>
      </c>
      <c r="L15" s="12" t="n">
        <v>15</v>
      </c>
    </row>
    <row r="16" customFormat="false" ht="15" hidden="false" customHeight="false" outlineLevel="0" collapsed="false">
      <c r="A16" s="12" t="n">
        <v>6</v>
      </c>
      <c r="B16" s="12" t="n">
        <v>3</v>
      </c>
      <c r="C16" s="17" t="n">
        <v>46125</v>
      </c>
      <c r="D16" s="11" t="s">
        <v>15</v>
      </c>
      <c r="E16" s="11" t="s">
        <v>23</v>
      </c>
      <c r="F16" s="12" t="n">
        <v>4</v>
      </c>
      <c r="G16" s="12" t="n">
        <v>8</v>
      </c>
      <c r="H16" s="18" t="str">
        <f aca="false">IF(F16&gt;G16,"W",IF(F16&lt;G16,"L","D"))</f>
        <v>L</v>
      </c>
      <c r="I16" s="11" t="s">
        <v>86</v>
      </c>
      <c r="J16" s="11" t="s">
        <v>91</v>
      </c>
      <c r="K16" s="12" t="s">
        <v>92</v>
      </c>
      <c r="L16" s="12" t="n">
        <v>13</v>
      </c>
    </row>
    <row r="17" customFormat="false" ht="15" hidden="false" customHeight="false" outlineLevel="0" collapsed="false">
      <c r="A17" s="9" t="n">
        <v>7</v>
      </c>
      <c r="B17" s="9" t="n">
        <v>1</v>
      </c>
      <c r="C17" s="15" t="n">
        <v>46125</v>
      </c>
      <c r="D17" s="8" t="s">
        <v>15</v>
      </c>
      <c r="E17" s="8" t="s">
        <v>28</v>
      </c>
      <c r="F17" s="9" t="n">
        <v>8</v>
      </c>
      <c r="G17" s="9" t="n">
        <v>6</v>
      </c>
      <c r="H17" s="16" t="str">
        <f aca="false">IF(F17&gt;G17,"W",IF(F17&lt;G17,"L","D"))</f>
        <v>W</v>
      </c>
      <c r="I17" s="8" t="s">
        <v>84</v>
      </c>
      <c r="J17" s="8" t="s">
        <v>100</v>
      </c>
      <c r="K17" s="9" t="s">
        <v>92</v>
      </c>
      <c r="L17" s="9" t="n">
        <v>12</v>
      </c>
    </row>
    <row r="18" customFormat="false" ht="15" hidden="false" customHeight="false" outlineLevel="0" collapsed="false">
      <c r="A18" s="9" t="n">
        <v>7</v>
      </c>
      <c r="B18" s="9" t="n">
        <v>2</v>
      </c>
      <c r="C18" s="15" t="n">
        <v>46125</v>
      </c>
      <c r="D18" s="8" t="s">
        <v>15</v>
      </c>
      <c r="E18" s="8" t="s">
        <v>28</v>
      </c>
      <c r="F18" s="9" t="n">
        <v>5</v>
      </c>
      <c r="G18" s="9" t="n">
        <v>8</v>
      </c>
      <c r="H18" s="19" t="str">
        <f aca="false">IF(F18&gt;G18,"W",IF(F18&lt;G18,"L","D"))</f>
        <v>L</v>
      </c>
      <c r="I18" s="8" t="s">
        <v>90</v>
      </c>
      <c r="J18" s="8" t="s">
        <v>94</v>
      </c>
      <c r="K18" s="9" t="s">
        <v>80</v>
      </c>
      <c r="L18" s="9" t="n">
        <v>13</v>
      </c>
    </row>
    <row r="19" customFormat="false" ht="15" hidden="false" customHeight="false" outlineLevel="0" collapsed="false">
      <c r="A19" s="9" t="n">
        <v>7</v>
      </c>
      <c r="B19" s="9" t="n">
        <v>3</v>
      </c>
      <c r="C19" s="15" t="n">
        <v>46125</v>
      </c>
      <c r="D19" s="8" t="s">
        <v>15</v>
      </c>
      <c r="E19" s="8" t="s">
        <v>28</v>
      </c>
      <c r="F19" s="9" t="n">
        <v>2</v>
      </c>
      <c r="G19" s="9" t="n">
        <v>8</v>
      </c>
      <c r="H19" s="19" t="str">
        <f aca="false">IF(F19&gt;G19,"W",IF(F19&lt;G19,"L","D"))</f>
        <v>L</v>
      </c>
      <c r="I19" s="8" t="s">
        <v>93</v>
      </c>
      <c r="J19" s="8" t="s">
        <v>96</v>
      </c>
      <c r="K19" s="9" t="s">
        <v>80</v>
      </c>
      <c r="L19" s="9" t="n">
        <v>13</v>
      </c>
    </row>
    <row r="20" customFormat="false" ht="15" hidden="false" customHeight="false" outlineLevel="0" collapsed="false">
      <c r="A20" s="12" t="n">
        <v>8</v>
      </c>
      <c r="B20" s="12" t="n">
        <v>1</v>
      </c>
      <c r="C20" s="17" t="n">
        <v>46125</v>
      </c>
      <c r="D20" s="11" t="s">
        <v>15</v>
      </c>
      <c r="E20" s="11" t="s">
        <v>62</v>
      </c>
      <c r="F20" s="12" t="n">
        <v>5</v>
      </c>
      <c r="G20" s="12" t="n">
        <v>8</v>
      </c>
      <c r="H20" s="18" t="str">
        <f aca="false">IF(F20&gt;G20,"W",IF(F20&lt;G20,"L","D"))</f>
        <v>L</v>
      </c>
      <c r="I20" s="11" t="s">
        <v>95</v>
      </c>
      <c r="J20" s="11" t="s">
        <v>101</v>
      </c>
      <c r="K20" s="12" t="s">
        <v>80</v>
      </c>
      <c r="L20" s="12" t="n">
        <v>13</v>
      </c>
    </row>
    <row r="21" customFormat="false" ht="15" hidden="false" customHeight="false" outlineLevel="0" collapsed="false">
      <c r="A21" s="12" t="n">
        <v>8</v>
      </c>
      <c r="B21" s="12" t="n">
        <v>2</v>
      </c>
      <c r="C21" s="17" t="n">
        <v>46125</v>
      </c>
      <c r="D21" s="11" t="s">
        <v>15</v>
      </c>
      <c r="E21" s="11" t="s">
        <v>62</v>
      </c>
      <c r="F21" s="12" t="n">
        <v>8</v>
      </c>
      <c r="G21" s="12" t="n">
        <v>4</v>
      </c>
      <c r="H21" s="21" t="str">
        <f aca="false">IF(F21&gt;G21,"W",IF(F21&lt;G21,"L","D"))</f>
        <v>W</v>
      </c>
      <c r="I21" s="11" t="s">
        <v>86</v>
      </c>
      <c r="J21" s="11" t="s">
        <v>89</v>
      </c>
      <c r="K21" s="12" t="s">
        <v>92</v>
      </c>
      <c r="L21" s="12" t="n">
        <v>13</v>
      </c>
    </row>
    <row r="22" customFormat="false" ht="15" hidden="false" customHeight="false" outlineLevel="0" collapsed="false">
      <c r="A22" s="12" t="n">
        <v>8</v>
      </c>
      <c r="B22" s="12" t="n">
        <v>3</v>
      </c>
      <c r="C22" s="17" t="n">
        <v>46125</v>
      </c>
      <c r="D22" s="11" t="s">
        <v>15</v>
      </c>
      <c r="E22" s="11" t="s">
        <v>62</v>
      </c>
      <c r="F22" s="12" t="n">
        <v>8</v>
      </c>
      <c r="G22" s="12" t="n">
        <v>2</v>
      </c>
      <c r="H22" s="21" t="str">
        <f aca="false">IF(F22&gt;G22,"W",IF(F22&lt;G22,"L","D"))</f>
        <v>W</v>
      </c>
      <c r="I22" s="11" t="s">
        <v>86</v>
      </c>
      <c r="J22" s="11" t="s">
        <v>99</v>
      </c>
      <c r="K22" s="12" t="s">
        <v>80</v>
      </c>
      <c r="L22" s="12" t="n">
        <v>14</v>
      </c>
    </row>
    <row r="23" customFormat="false" ht="15" hidden="false" customHeight="false" outlineLevel="0" collapsed="false">
      <c r="A23" s="9" t="n">
        <v>9</v>
      </c>
      <c r="B23" s="9" t="n">
        <v>1</v>
      </c>
      <c r="C23" s="15" t="n">
        <v>46132</v>
      </c>
      <c r="D23" s="8" t="s">
        <v>18</v>
      </c>
      <c r="E23" s="8" t="s">
        <v>23</v>
      </c>
      <c r="F23" s="9" t="n">
        <v>2</v>
      </c>
      <c r="G23" s="9" t="n">
        <v>8</v>
      </c>
      <c r="H23" s="19" t="str">
        <f aca="false">IF(F23&gt;G23,"W",IF(F23&lt;G23,"L","D"))</f>
        <v>L</v>
      </c>
      <c r="I23" s="8" t="s">
        <v>84</v>
      </c>
      <c r="J23" s="8" t="s">
        <v>98</v>
      </c>
      <c r="K23" s="9" t="s">
        <v>80</v>
      </c>
      <c r="L23" s="9" t="n">
        <v>24</v>
      </c>
    </row>
    <row r="24" customFormat="false" ht="15" hidden="false" customHeight="false" outlineLevel="0" collapsed="false">
      <c r="A24" s="9" t="n">
        <v>9</v>
      </c>
      <c r="B24" s="9" t="n">
        <v>2</v>
      </c>
      <c r="C24" s="15" t="n">
        <v>46132</v>
      </c>
      <c r="D24" s="8" t="s">
        <v>18</v>
      </c>
      <c r="E24" s="8" t="s">
        <v>23</v>
      </c>
      <c r="F24" s="9" t="n">
        <v>5</v>
      </c>
      <c r="G24" s="9" t="n">
        <v>8</v>
      </c>
      <c r="H24" s="19" t="str">
        <f aca="false">IF(F24&gt;G24,"W",IF(F24&lt;G24,"L","D"))</f>
        <v>L</v>
      </c>
      <c r="I24" s="8" t="s">
        <v>84</v>
      </c>
      <c r="J24" s="8" t="s">
        <v>99</v>
      </c>
      <c r="K24" s="9" t="s">
        <v>80</v>
      </c>
      <c r="L24" s="9" t="n">
        <v>24</v>
      </c>
    </row>
    <row r="25" customFormat="false" ht="15" hidden="false" customHeight="false" outlineLevel="0" collapsed="false">
      <c r="A25" s="12" t="n">
        <v>10</v>
      </c>
      <c r="B25" s="12" t="n">
        <v>1</v>
      </c>
      <c r="C25" s="17" t="n">
        <v>46132</v>
      </c>
      <c r="D25" s="11" t="s">
        <v>18</v>
      </c>
      <c r="E25" s="11" t="s">
        <v>22</v>
      </c>
      <c r="F25" s="12" t="n">
        <v>8</v>
      </c>
      <c r="G25" s="12" t="n">
        <v>5</v>
      </c>
      <c r="H25" s="21" t="str">
        <f aca="false">IF(F25&gt;G25,"W",IF(F25&lt;G25,"L","D"))</f>
        <v>W</v>
      </c>
      <c r="I25" s="11" t="s">
        <v>84</v>
      </c>
      <c r="J25" s="11" t="s">
        <v>101</v>
      </c>
      <c r="K25" s="12" t="s">
        <v>92</v>
      </c>
      <c r="L25" s="12" t="n">
        <v>15</v>
      </c>
    </row>
    <row r="26" customFormat="false" ht="15" hidden="false" customHeight="false" outlineLevel="0" collapsed="false">
      <c r="A26" s="12" t="n">
        <v>10</v>
      </c>
      <c r="B26" s="12" t="n">
        <v>2</v>
      </c>
      <c r="C26" s="17" t="n">
        <v>46132</v>
      </c>
      <c r="D26" s="11" t="s">
        <v>18</v>
      </c>
      <c r="E26" s="11" t="s">
        <v>22</v>
      </c>
      <c r="F26" s="12" t="n">
        <v>7</v>
      </c>
      <c r="G26" s="12" t="n">
        <v>8</v>
      </c>
      <c r="H26" s="18" t="str">
        <f aca="false">IF(F26&gt;G26,"W",IF(F26&lt;G26,"L","D"))</f>
        <v>L</v>
      </c>
      <c r="I26" s="11" t="s">
        <v>88</v>
      </c>
      <c r="J26" s="11" t="s">
        <v>98</v>
      </c>
      <c r="K26" s="12" t="s">
        <v>92</v>
      </c>
      <c r="L26" s="12" t="n">
        <v>14</v>
      </c>
    </row>
    <row r="27" customFormat="false" ht="15" hidden="false" customHeight="false" outlineLevel="0" collapsed="false">
      <c r="A27" s="12" t="n">
        <v>10</v>
      </c>
      <c r="B27" s="12" t="n">
        <v>3</v>
      </c>
      <c r="C27" s="17" t="n">
        <v>46132</v>
      </c>
      <c r="D27" s="11" t="s">
        <v>18</v>
      </c>
      <c r="E27" s="11" t="s">
        <v>22</v>
      </c>
      <c r="F27" s="12" t="n">
        <v>4</v>
      </c>
      <c r="G27" s="12" t="n">
        <v>8</v>
      </c>
      <c r="H27" s="18" t="str">
        <f aca="false">IF(F27&gt;G27,"W",IF(F27&lt;G27,"L","D"))</f>
        <v>L</v>
      </c>
      <c r="I27" s="11" t="s">
        <v>86</v>
      </c>
      <c r="J27" s="11" t="s">
        <v>89</v>
      </c>
      <c r="K27" s="12" t="s">
        <v>80</v>
      </c>
      <c r="L27" s="12" t="n">
        <v>15</v>
      </c>
    </row>
    <row r="28" customFormat="false" ht="15" hidden="false" customHeight="false" outlineLevel="0" collapsed="false">
      <c r="A28" s="9" t="n">
        <v>11</v>
      </c>
      <c r="B28" s="9" t="n">
        <v>1</v>
      </c>
      <c r="C28" s="15" t="n">
        <v>46132</v>
      </c>
      <c r="D28" s="8" t="s">
        <v>18</v>
      </c>
      <c r="E28" s="8" t="s">
        <v>23</v>
      </c>
      <c r="F28" s="9" t="n">
        <v>8</v>
      </c>
      <c r="G28" s="9" t="n">
        <v>5</v>
      </c>
      <c r="H28" s="16" t="str">
        <f aca="false">IF(F28&gt;G28,"W",IF(F28&lt;G28,"L","D"))</f>
        <v>W</v>
      </c>
      <c r="I28" s="8" t="s">
        <v>90</v>
      </c>
      <c r="J28" s="8" t="s">
        <v>96</v>
      </c>
      <c r="K28" s="9" t="s">
        <v>92</v>
      </c>
      <c r="L28" s="9" t="n">
        <v>14</v>
      </c>
    </row>
    <row r="29" customFormat="false" ht="15" hidden="false" customHeight="false" outlineLevel="0" collapsed="false">
      <c r="A29" s="9" t="n">
        <v>11</v>
      </c>
      <c r="B29" s="9" t="n">
        <v>2</v>
      </c>
      <c r="C29" s="15" t="n">
        <v>46132</v>
      </c>
      <c r="D29" s="8" t="s">
        <v>18</v>
      </c>
      <c r="E29" s="8" t="s">
        <v>23</v>
      </c>
      <c r="F29" s="9" t="n">
        <v>7</v>
      </c>
      <c r="G29" s="9" t="n">
        <v>8</v>
      </c>
      <c r="H29" s="19" t="str">
        <f aca="false">IF(F29&gt;G29,"W",IF(F29&lt;G29,"L","D"))</f>
        <v>L</v>
      </c>
      <c r="I29" s="8" t="s">
        <v>88</v>
      </c>
      <c r="J29" s="8" t="s">
        <v>99</v>
      </c>
      <c r="K29" s="9" t="s">
        <v>92</v>
      </c>
      <c r="L29" s="9" t="n">
        <v>14</v>
      </c>
    </row>
    <row r="30" customFormat="false" ht="15" hidden="false" customHeight="false" outlineLevel="0" collapsed="false">
      <c r="A30" s="9" t="n">
        <v>11</v>
      </c>
      <c r="B30" s="9" t="n">
        <v>3</v>
      </c>
      <c r="C30" s="15" t="n">
        <v>46132</v>
      </c>
      <c r="D30" s="8" t="s">
        <v>18</v>
      </c>
      <c r="E30" s="8" t="s">
        <v>23</v>
      </c>
      <c r="F30" s="9" t="n">
        <v>8</v>
      </c>
      <c r="G30" s="9" t="n">
        <v>3</v>
      </c>
      <c r="H30" s="16" t="str">
        <f aca="false">IF(F30&gt;G30,"W",IF(F30&lt;G30,"L","D"))</f>
        <v>W</v>
      </c>
      <c r="I30" s="8" t="s">
        <v>93</v>
      </c>
      <c r="J30" s="8" t="s">
        <v>98</v>
      </c>
      <c r="K30" s="9" t="s">
        <v>80</v>
      </c>
      <c r="L30" s="9" t="n">
        <v>15</v>
      </c>
    </row>
    <row r="31" customFormat="false" ht="15" hidden="false" customHeight="false" outlineLevel="0" collapsed="false">
      <c r="A31" s="12" t="n">
        <v>12</v>
      </c>
      <c r="B31" s="12" t="n">
        <v>1</v>
      </c>
      <c r="C31" s="17" t="n">
        <v>46132</v>
      </c>
      <c r="D31" s="11" t="s">
        <v>18</v>
      </c>
      <c r="E31" s="11" t="s">
        <v>27</v>
      </c>
      <c r="F31" s="12" t="n">
        <v>8</v>
      </c>
      <c r="G31" s="12" t="n">
        <v>6</v>
      </c>
      <c r="H31" s="21" t="str">
        <f aca="false">IF(F31&gt;G31,"W",IF(F31&lt;G31,"L","D"))</f>
        <v>W</v>
      </c>
      <c r="I31" s="11" t="s">
        <v>84</v>
      </c>
      <c r="J31" s="11" t="s">
        <v>85</v>
      </c>
      <c r="K31" s="12" t="s">
        <v>92</v>
      </c>
      <c r="L31" s="12" t="n">
        <v>15</v>
      </c>
    </row>
    <row r="32" customFormat="false" ht="15" hidden="false" customHeight="false" outlineLevel="0" collapsed="false">
      <c r="A32" s="12" t="n">
        <v>12</v>
      </c>
      <c r="B32" s="12" t="n">
        <v>2</v>
      </c>
      <c r="C32" s="17" t="n">
        <v>46132</v>
      </c>
      <c r="D32" s="11" t="s">
        <v>18</v>
      </c>
      <c r="E32" s="11" t="s">
        <v>27</v>
      </c>
      <c r="F32" s="12" t="n">
        <v>3</v>
      </c>
      <c r="G32" s="12" t="n">
        <v>8</v>
      </c>
      <c r="H32" s="18" t="str">
        <f aca="false">IF(F32&gt;G32,"W",IF(F32&lt;G32,"L","D"))</f>
        <v>L</v>
      </c>
      <c r="I32" s="11" t="s">
        <v>95</v>
      </c>
      <c r="J32" s="11" t="s">
        <v>100</v>
      </c>
      <c r="K32" s="12" t="s">
        <v>80</v>
      </c>
      <c r="L32" s="12" t="n">
        <v>14</v>
      </c>
    </row>
    <row r="33" customFormat="false" ht="15" hidden="false" customHeight="false" outlineLevel="0" collapsed="false">
      <c r="A33" s="12" t="n">
        <v>12</v>
      </c>
      <c r="B33" s="12" t="n">
        <v>3</v>
      </c>
      <c r="C33" s="17" t="n">
        <v>46132</v>
      </c>
      <c r="D33" s="11" t="s">
        <v>18</v>
      </c>
      <c r="E33" s="11" t="s">
        <v>27</v>
      </c>
      <c r="F33" s="12" t="n">
        <v>7</v>
      </c>
      <c r="G33" s="12" t="n">
        <v>8</v>
      </c>
      <c r="H33" s="18" t="str">
        <f aca="false">IF(F33&gt;G33,"W",IF(F33&lt;G33,"L","D"))</f>
        <v>L</v>
      </c>
      <c r="I33" s="11" t="s">
        <v>84</v>
      </c>
      <c r="J33" s="11" t="s">
        <v>101</v>
      </c>
      <c r="K33" s="12" t="s">
        <v>92</v>
      </c>
      <c r="L33" s="12" t="n">
        <v>15</v>
      </c>
    </row>
    <row r="34" customFormat="false" ht="15" hidden="false" customHeight="false" outlineLevel="0" collapsed="false">
      <c r="A34" s="9" t="n">
        <v>13</v>
      </c>
      <c r="B34" s="9" t="n">
        <v>1</v>
      </c>
      <c r="C34" s="15" t="n">
        <v>46136</v>
      </c>
      <c r="D34" s="8" t="s">
        <v>15</v>
      </c>
      <c r="E34" s="8" t="s">
        <v>26</v>
      </c>
      <c r="F34" s="9" t="n">
        <v>8</v>
      </c>
      <c r="G34" s="9" t="n">
        <v>6</v>
      </c>
      <c r="H34" s="16" t="str">
        <f aca="false">IF(F34&gt;G34,"W",IF(F34&lt;G34,"L","D"))</f>
        <v>W</v>
      </c>
      <c r="I34" s="8" t="s">
        <v>84</v>
      </c>
      <c r="J34" s="8" t="s">
        <v>91</v>
      </c>
      <c r="K34" s="9" t="s">
        <v>80</v>
      </c>
      <c r="L34" s="9" t="n">
        <v>13</v>
      </c>
    </row>
    <row r="35" customFormat="false" ht="15" hidden="false" customHeight="false" outlineLevel="0" collapsed="false">
      <c r="A35" s="9" t="n">
        <v>13</v>
      </c>
      <c r="B35" s="9" t="n">
        <v>2</v>
      </c>
      <c r="C35" s="15" t="n">
        <v>46136</v>
      </c>
      <c r="D35" s="8" t="s">
        <v>15</v>
      </c>
      <c r="E35" s="8" t="s">
        <v>26</v>
      </c>
      <c r="F35" s="9" t="n">
        <v>5</v>
      </c>
      <c r="G35" s="9" t="n">
        <v>8</v>
      </c>
      <c r="H35" s="19" t="str">
        <f aca="false">IF(F35&gt;G35,"W",IF(F35&lt;G35,"L","D"))</f>
        <v>L</v>
      </c>
      <c r="I35" s="8" t="s">
        <v>84</v>
      </c>
      <c r="J35" s="8" t="s">
        <v>102</v>
      </c>
      <c r="K35" s="9" t="s">
        <v>92</v>
      </c>
      <c r="L35" s="9" t="n">
        <v>13</v>
      </c>
    </row>
    <row r="36" customFormat="false" ht="15" hidden="false" customHeight="false" outlineLevel="0" collapsed="false">
      <c r="A36" s="9" t="n">
        <v>13</v>
      </c>
      <c r="B36" s="9" t="n">
        <v>3</v>
      </c>
      <c r="C36" s="15" t="n">
        <v>46136</v>
      </c>
      <c r="D36" s="8" t="s">
        <v>15</v>
      </c>
      <c r="E36" s="8" t="s">
        <v>26</v>
      </c>
      <c r="F36" s="9" t="n">
        <v>8</v>
      </c>
      <c r="G36" s="9" t="n">
        <v>5</v>
      </c>
      <c r="H36" s="16" t="str">
        <f aca="false">IF(F36&gt;G36,"W",IF(F36&lt;G36,"L","D"))</f>
        <v>W</v>
      </c>
      <c r="I36" s="8" t="s">
        <v>93</v>
      </c>
      <c r="J36" s="8" t="s">
        <v>89</v>
      </c>
      <c r="K36" s="9" t="s">
        <v>80</v>
      </c>
      <c r="L36" s="9" t="n">
        <v>14</v>
      </c>
    </row>
    <row r="37" customFormat="false" ht="15" hidden="false" customHeight="false" outlineLevel="0" collapsed="false">
      <c r="A37" s="12" t="n">
        <v>14</v>
      </c>
      <c r="B37" s="12" t="n">
        <v>1</v>
      </c>
      <c r="C37" s="17" t="n">
        <v>46136</v>
      </c>
      <c r="D37" s="11" t="s">
        <v>15</v>
      </c>
      <c r="E37" s="11" t="s">
        <v>23</v>
      </c>
      <c r="F37" s="12" t="n">
        <v>8</v>
      </c>
      <c r="G37" s="12" t="n">
        <v>5</v>
      </c>
      <c r="H37" s="21" t="str">
        <f aca="false">IF(F37&gt;G37,"W",IF(F37&lt;G37,"L","D"))</f>
        <v>W</v>
      </c>
      <c r="I37" s="11" t="s">
        <v>90</v>
      </c>
      <c r="J37" s="11" t="s">
        <v>85</v>
      </c>
      <c r="K37" s="12" t="s">
        <v>80</v>
      </c>
      <c r="L37" s="12" t="n">
        <v>24</v>
      </c>
    </row>
    <row r="38" customFormat="false" ht="15" hidden="false" customHeight="false" outlineLevel="0" collapsed="false">
      <c r="A38" s="12" t="n">
        <v>14</v>
      </c>
      <c r="B38" s="12" t="n">
        <v>2</v>
      </c>
      <c r="C38" s="17" t="n">
        <v>46136</v>
      </c>
      <c r="D38" s="11" t="s">
        <v>15</v>
      </c>
      <c r="E38" s="11" t="s">
        <v>23</v>
      </c>
      <c r="F38" s="12" t="n">
        <v>8</v>
      </c>
      <c r="G38" s="12" t="n">
        <v>5</v>
      </c>
      <c r="H38" s="21" t="str">
        <f aca="false">IF(F38&gt;G38,"W",IF(F38&lt;G38,"L","D"))</f>
        <v>W</v>
      </c>
      <c r="I38" s="11" t="s">
        <v>90</v>
      </c>
      <c r="J38" s="11" t="s">
        <v>99</v>
      </c>
      <c r="K38" s="12" t="s">
        <v>80</v>
      </c>
      <c r="L38" s="12" t="n">
        <v>24</v>
      </c>
    </row>
    <row r="39" customFormat="false" ht="15" hidden="false" customHeight="false" outlineLevel="0" collapsed="false">
      <c r="A39" s="9" t="n">
        <v>15</v>
      </c>
      <c r="B39" s="9" t="n">
        <v>1</v>
      </c>
      <c r="C39" s="15" t="n">
        <v>46136</v>
      </c>
      <c r="D39" s="8" t="s">
        <v>15</v>
      </c>
      <c r="E39" s="8" t="s">
        <v>22</v>
      </c>
      <c r="F39" s="9" t="n">
        <v>6</v>
      </c>
      <c r="G39" s="9" t="n">
        <v>8</v>
      </c>
      <c r="H39" s="19" t="str">
        <f aca="false">IF(F39&gt;G39,"W",IF(F39&lt;G39,"L","D"))</f>
        <v>L</v>
      </c>
      <c r="I39" s="8" t="s">
        <v>95</v>
      </c>
      <c r="J39" s="8" t="s">
        <v>102</v>
      </c>
      <c r="K39" s="9" t="s">
        <v>80</v>
      </c>
      <c r="L39" s="9" t="n">
        <v>15</v>
      </c>
    </row>
    <row r="40" customFormat="false" ht="15" hidden="false" customHeight="false" outlineLevel="0" collapsed="false">
      <c r="A40" s="9" t="n">
        <v>15</v>
      </c>
      <c r="B40" s="9" t="n">
        <v>2</v>
      </c>
      <c r="C40" s="15" t="n">
        <v>46136</v>
      </c>
      <c r="D40" s="8" t="s">
        <v>15</v>
      </c>
      <c r="E40" s="8" t="s">
        <v>22</v>
      </c>
      <c r="F40" s="9" t="n">
        <v>8</v>
      </c>
      <c r="G40" s="9" t="n">
        <v>6</v>
      </c>
      <c r="H40" s="16" t="str">
        <f aca="false">IF(F40&gt;G40,"W",IF(F40&lt;G40,"L","D"))</f>
        <v>W</v>
      </c>
      <c r="I40" s="8" t="s">
        <v>93</v>
      </c>
      <c r="J40" s="8" t="s">
        <v>97</v>
      </c>
      <c r="K40" s="9" t="s">
        <v>80</v>
      </c>
      <c r="L40" s="9" t="n">
        <v>12</v>
      </c>
    </row>
    <row r="41" customFormat="false" ht="15" hidden="false" customHeight="false" outlineLevel="0" collapsed="false">
      <c r="A41" s="9" t="n">
        <v>15</v>
      </c>
      <c r="B41" s="9" t="n">
        <v>3</v>
      </c>
      <c r="C41" s="15" t="n">
        <v>46136</v>
      </c>
      <c r="D41" s="8" t="s">
        <v>15</v>
      </c>
      <c r="E41" s="8" t="s">
        <v>22</v>
      </c>
      <c r="F41" s="9" t="n">
        <v>6</v>
      </c>
      <c r="G41" s="9" t="n">
        <v>8</v>
      </c>
      <c r="H41" s="19" t="str">
        <f aca="false">IF(F41&gt;G41,"W",IF(F41&lt;G41,"L","D"))</f>
        <v>L</v>
      </c>
      <c r="I41" s="8" t="s">
        <v>84</v>
      </c>
      <c r="J41" s="8" t="s">
        <v>101</v>
      </c>
      <c r="K41" s="9" t="s">
        <v>80</v>
      </c>
      <c r="L41" s="9" t="n">
        <v>12</v>
      </c>
    </row>
    <row r="42" customFormat="false" ht="15" hidden="false" customHeight="false" outlineLevel="0" collapsed="false">
      <c r="A42" s="12" t="n">
        <v>16</v>
      </c>
      <c r="B42" s="12" t="n">
        <v>1</v>
      </c>
      <c r="C42" s="17" t="n">
        <v>46136</v>
      </c>
      <c r="D42" s="11" t="s">
        <v>15</v>
      </c>
      <c r="E42" s="11" t="s">
        <v>64</v>
      </c>
      <c r="F42" s="12" t="n">
        <v>7</v>
      </c>
      <c r="G42" s="12" t="n">
        <v>8</v>
      </c>
      <c r="H42" s="18" t="str">
        <f aca="false">IF(F42&gt;G42,"W",IF(F42&lt;G42,"L","D"))</f>
        <v>L</v>
      </c>
      <c r="I42" s="11" t="s">
        <v>90</v>
      </c>
      <c r="J42" s="11" t="s">
        <v>89</v>
      </c>
      <c r="K42" s="12" t="s">
        <v>80</v>
      </c>
      <c r="L42" s="12" t="n">
        <v>23</v>
      </c>
    </row>
    <row r="43" customFormat="false" ht="15" hidden="false" customHeight="false" outlineLevel="0" collapsed="false">
      <c r="A43" s="12" t="n">
        <v>16</v>
      </c>
      <c r="B43" s="12" t="n">
        <v>2</v>
      </c>
      <c r="C43" s="17" t="n">
        <v>46136</v>
      </c>
      <c r="D43" s="11" t="s">
        <v>15</v>
      </c>
      <c r="E43" s="11" t="s">
        <v>64</v>
      </c>
      <c r="F43" s="12" t="n">
        <v>3</v>
      </c>
      <c r="G43" s="12" t="n">
        <v>8</v>
      </c>
      <c r="H43" s="18" t="str">
        <f aca="false">IF(F43&gt;G43,"W",IF(F43&lt;G43,"L","D"))</f>
        <v>L</v>
      </c>
      <c r="I43" s="11" t="s">
        <v>86</v>
      </c>
      <c r="J43" s="11" t="s">
        <v>102</v>
      </c>
      <c r="K43" s="12" t="s">
        <v>92</v>
      </c>
      <c r="L43" s="12" t="n">
        <v>21</v>
      </c>
    </row>
    <row r="44" customFormat="false" ht="15" hidden="false" customHeight="false" outlineLevel="0" collapsed="false">
      <c r="A44" s="9" t="n">
        <v>17</v>
      </c>
      <c r="B44" s="9" t="n">
        <v>1</v>
      </c>
      <c r="C44" s="15" t="n">
        <v>46143</v>
      </c>
      <c r="D44" s="8" t="s">
        <v>15</v>
      </c>
      <c r="E44" s="8" t="s">
        <v>22</v>
      </c>
      <c r="F44" s="9" t="n">
        <v>8</v>
      </c>
      <c r="G44" s="9" t="n">
        <v>6</v>
      </c>
      <c r="H44" s="16" t="str">
        <f aca="false">IF(F44&gt;G44,"W",IF(F44&lt;G44,"L","D"))</f>
        <v>W</v>
      </c>
      <c r="I44" s="8" t="s">
        <v>84</v>
      </c>
      <c r="J44" s="8" t="s">
        <v>98</v>
      </c>
      <c r="K44" s="9" t="s">
        <v>80</v>
      </c>
      <c r="L44" s="9" t="n">
        <v>25</v>
      </c>
    </row>
    <row r="45" customFormat="false" ht="15" hidden="false" customHeight="false" outlineLevel="0" collapsed="false">
      <c r="A45" s="9" t="n">
        <v>17</v>
      </c>
      <c r="B45" s="9" t="n">
        <v>2</v>
      </c>
      <c r="C45" s="15" t="n">
        <v>46143</v>
      </c>
      <c r="D45" s="8" t="s">
        <v>15</v>
      </c>
      <c r="E45" s="8" t="s">
        <v>22</v>
      </c>
      <c r="F45" s="9" t="n">
        <v>7</v>
      </c>
      <c r="G45" s="9" t="n">
        <v>8</v>
      </c>
      <c r="H45" s="19" t="str">
        <f aca="false">IF(F45&gt;G45,"W",IF(F45&lt;G45,"L","D"))</f>
        <v>L</v>
      </c>
      <c r="I45" s="8" t="s">
        <v>86</v>
      </c>
      <c r="J45" s="8" t="s">
        <v>100</v>
      </c>
      <c r="K45" s="9" t="s">
        <v>80</v>
      </c>
      <c r="L45" s="9" t="n">
        <v>22</v>
      </c>
    </row>
    <row r="46" customFormat="false" ht="15" hidden="false" customHeight="false" outlineLevel="0" collapsed="false">
      <c r="A46" s="12" t="n">
        <v>18</v>
      </c>
      <c r="B46" s="12" t="n">
        <v>1</v>
      </c>
      <c r="C46" s="17" t="n">
        <v>46143</v>
      </c>
      <c r="D46" s="11" t="s">
        <v>15</v>
      </c>
      <c r="E46" s="11" t="s">
        <v>23</v>
      </c>
      <c r="F46" s="12" t="n">
        <v>8</v>
      </c>
      <c r="G46" s="12" t="n">
        <v>7</v>
      </c>
      <c r="H46" s="21" t="str">
        <f aca="false">IF(F46&gt;G46,"W",IF(F46&lt;G46,"L","D"))</f>
        <v>W</v>
      </c>
      <c r="I46" s="11" t="s">
        <v>95</v>
      </c>
      <c r="J46" s="11" t="s">
        <v>102</v>
      </c>
      <c r="K46" s="12" t="s">
        <v>80</v>
      </c>
      <c r="L46" s="12" t="n">
        <v>14</v>
      </c>
    </row>
    <row r="47" customFormat="false" ht="15" hidden="false" customHeight="false" outlineLevel="0" collapsed="false">
      <c r="A47" s="12" t="n">
        <v>18</v>
      </c>
      <c r="B47" s="12" t="n">
        <v>2</v>
      </c>
      <c r="C47" s="17" t="n">
        <v>46143</v>
      </c>
      <c r="D47" s="11" t="s">
        <v>15</v>
      </c>
      <c r="E47" s="11" t="s">
        <v>23</v>
      </c>
      <c r="F47" s="12" t="n">
        <v>3</v>
      </c>
      <c r="G47" s="12" t="n">
        <v>8</v>
      </c>
      <c r="H47" s="18" t="str">
        <f aca="false">IF(F47&gt;G47,"W",IF(F47&lt;G47,"L","D"))</f>
        <v>L</v>
      </c>
      <c r="I47" s="11" t="s">
        <v>86</v>
      </c>
      <c r="J47" s="11" t="s">
        <v>89</v>
      </c>
      <c r="K47" s="12" t="s">
        <v>80</v>
      </c>
      <c r="L47" s="12" t="n">
        <v>11</v>
      </c>
    </row>
    <row r="48" customFormat="false" ht="15" hidden="false" customHeight="false" outlineLevel="0" collapsed="false">
      <c r="A48" s="12" t="n">
        <v>18</v>
      </c>
      <c r="B48" s="12" t="n">
        <v>3</v>
      </c>
      <c r="C48" s="17" t="n">
        <v>46143</v>
      </c>
      <c r="D48" s="11" t="s">
        <v>15</v>
      </c>
      <c r="E48" s="11" t="s">
        <v>23</v>
      </c>
      <c r="F48" s="12" t="n">
        <v>5</v>
      </c>
      <c r="G48" s="12" t="n">
        <v>8</v>
      </c>
      <c r="H48" s="18" t="str">
        <f aca="false">IF(F48&gt;G48,"W",IF(F48&lt;G48,"L","D"))</f>
        <v>L</v>
      </c>
      <c r="I48" s="11" t="s">
        <v>84</v>
      </c>
      <c r="J48" s="11" t="s">
        <v>103</v>
      </c>
      <c r="K48" s="12" t="s">
        <v>92</v>
      </c>
      <c r="L48" s="12" t="n">
        <v>14</v>
      </c>
    </row>
    <row r="49" customFormat="false" ht="15" hidden="false" customHeight="false" outlineLevel="0" collapsed="false">
      <c r="A49" s="9" t="n">
        <v>19</v>
      </c>
      <c r="B49" s="9" t="n">
        <v>1</v>
      </c>
      <c r="C49" s="15" t="n">
        <v>46143</v>
      </c>
      <c r="D49" s="8" t="s">
        <v>15</v>
      </c>
      <c r="E49" s="8" t="s">
        <v>66</v>
      </c>
      <c r="F49" s="9" t="n">
        <v>8</v>
      </c>
      <c r="G49" s="9" t="n">
        <v>5</v>
      </c>
      <c r="H49" s="16" t="str">
        <f aca="false">IF(F49&gt;G49,"W",IF(F49&lt;G49,"L","D"))</f>
        <v>W</v>
      </c>
      <c r="I49" s="8" t="s">
        <v>95</v>
      </c>
      <c r="J49" s="8" t="s">
        <v>85</v>
      </c>
      <c r="K49" s="9" t="s">
        <v>80</v>
      </c>
      <c r="L49" s="9" t="n">
        <v>15</v>
      </c>
    </row>
    <row r="50" customFormat="false" ht="15" hidden="false" customHeight="false" outlineLevel="0" collapsed="false">
      <c r="A50" s="9" t="n">
        <v>19</v>
      </c>
      <c r="B50" s="9" t="n">
        <v>2</v>
      </c>
      <c r="C50" s="15" t="n">
        <v>46143</v>
      </c>
      <c r="D50" s="8" t="s">
        <v>15</v>
      </c>
      <c r="E50" s="8" t="s">
        <v>66</v>
      </c>
      <c r="F50" s="9" t="n">
        <v>7</v>
      </c>
      <c r="G50" s="9" t="n">
        <v>8</v>
      </c>
      <c r="H50" s="19" t="str">
        <f aca="false">IF(F50&gt;G50,"W",IF(F50&lt;G50,"L","D"))</f>
        <v>L</v>
      </c>
      <c r="I50" s="8" t="s">
        <v>93</v>
      </c>
      <c r="J50" s="8" t="s">
        <v>98</v>
      </c>
      <c r="K50" s="9" t="s">
        <v>80</v>
      </c>
      <c r="L50" s="9" t="n">
        <v>14</v>
      </c>
    </row>
    <row r="51" customFormat="false" ht="15" hidden="false" customHeight="false" outlineLevel="0" collapsed="false">
      <c r="A51" s="9" t="n">
        <v>19</v>
      </c>
      <c r="B51" s="9" t="n">
        <v>3</v>
      </c>
      <c r="C51" s="15" t="n">
        <v>46143</v>
      </c>
      <c r="D51" s="8" t="s">
        <v>15</v>
      </c>
      <c r="E51" s="8" t="s">
        <v>66</v>
      </c>
      <c r="F51" s="9" t="n">
        <v>8</v>
      </c>
      <c r="G51" s="9" t="n">
        <v>6</v>
      </c>
      <c r="H51" s="16" t="str">
        <f aca="false">IF(F51&gt;G51,"W",IF(F51&lt;G51,"L","D"))</f>
        <v>W</v>
      </c>
      <c r="I51" s="8" t="s">
        <v>95</v>
      </c>
      <c r="J51" s="8" t="s">
        <v>94</v>
      </c>
      <c r="K51" s="9" t="s">
        <v>92</v>
      </c>
      <c r="L51" s="9" t="n">
        <v>13</v>
      </c>
    </row>
    <row r="52" customFormat="false" ht="15" hidden="false" customHeight="false" outlineLevel="0" collapsed="false">
      <c r="A52" s="12" t="n">
        <v>20</v>
      </c>
      <c r="B52" s="12" t="n">
        <v>1</v>
      </c>
      <c r="C52" s="17" t="n">
        <v>46143</v>
      </c>
      <c r="D52" s="11" t="s">
        <v>15</v>
      </c>
      <c r="E52" s="11" t="s">
        <v>22</v>
      </c>
      <c r="F52" s="12" t="n">
        <v>7</v>
      </c>
      <c r="G52" s="12" t="n">
        <v>8</v>
      </c>
      <c r="H52" s="18" t="str">
        <f aca="false">IF(F52&gt;G52,"W",IF(F52&lt;G52,"L","D"))</f>
        <v>L</v>
      </c>
      <c r="I52" s="11" t="s">
        <v>84</v>
      </c>
      <c r="J52" s="11" t="s">
        <v>97</v>
      </c>
      <c r="K52" s="12" t="s">
        <v>80</v>
      </c>
      <c r="L52" s="12" t="n">
        <v>14</v>
      </c>
    </row>
    <row r="53" customFormat="false" ht="15" hidden="false" customHeight="false" outlineLevel="0" collapsed="false">
      <c r="A53" s="12" t="n">
        <v>20</v>
      </c>
      <c r="B53" s="12" t="n">
        <v>2</v>
      </c>
      <c r="C53" s="17" t="n">
        <v>46143</v>
      </c>
      <c r="D53" s="11" t="s">
        <v>15</v>
      </c>
      <c r="E53" s="11" t="s">
        <v>22</v>
      </c>
      <c r="F53" s="12" t="n">
        <v>8</v>
      </c>
      <c r="G53" s="12" t="n">
        <v>6</v>
      </c>
      <c r="H53" s="21" t="str">
        <f aca="false">IF(F53&gt;G53,"W",IF(F53&lt;G53,"L","D"))</f>
        <v>W</v>
      </c>
      <c r="I53" s="11" t="s">
        <v>93</v>
      </c>
      <c r="J53" s="11" t="s">
        <v>104</v>
      </c>
      <c r="K53" s="12" t="s">
        <v>80</v>
      </c>
      <c r="L53" s="12" t="n">
        <v>16</v>
      </c>
    </row>
    <row r="54" customFormat="false" ht="15" hidden="false" customHeight="false" outlineLevel="0" collapsed="false">
      <c r="A54" s="12" t="n">
        <v>20</v>
      </c>
      <c r="B54" s="12" t="n">
        <v>3</v>
      </c>
      <c r="C54" s="17" t="n">
        <v>46143</v>
      </c>
      <c r="D54" s="11" t="s">
        <v>15</v>
      </c>
      <c r="E54" s="11" t="s">
        <v>22</v>
      </c>
      <c r="F54" s="12" t="n">
        <v>6</v>
      </c>
      <c r="G54" s="12" t="n">
        <v>8</v>
      </c>
      <c r="H54" s="18" t="str">
        <f aca="false">IF(F54&gt;G54,"W",IF(F54&lt;G54,"L","D"))</f>
        <v>L</v>
      </c>
      <c r="I54" s="11" t="s">
        <v>86</v>
      </c>
      <c r="J54" s="11" t="s">
        <v>97</v>
      </c>
      <c r="K54" s="12" t="s">
        <v>92</v>
      </c>
      <c r="L54" s="12" t="n">
        <v>14</v>
      </c>
    </row>
    <row r="55" customFormat="false" ht="15" hidden="false" customHeight="false" outlineLevel="0" collapsed="false">
      <c r="A55" s="9" t="n">
        <v>21</v>
      </c>
      <c r="B55" s="9" t="n">
        <v>1</v>
      </c>
      <c r="C55" s="15" t="n">
        <v>46143</v>
      </c>
      <c r="D55" s="8" t="s">
        <v>15</v>
      </c>
      <c r="E55" s="8" t="s">
        <v>67</v>
      </c>
      <c r="F55" s="9" t="n">
        <v>8</v>
      </c>
      <c r="G55" s="9" t="n">
        <v>5</v>
      </c>
      <c r="H55" s="16" t="str">
        <f aca="false">IF(F55&gt;G55,"W",IF(F55&lt;G55,"L","D"))</f>
        <v>W</v>
      </c>
      <c r="I55" s="8" t="s">
        <v>86</v>
      </c>
      <c r="J55" s="8" t="s">
        <v>103</v>
      </c>
      <c r="K55" s="9" t="s">
        <v>80</v>
      </c>
      <c r="L55" s="9" t="n">
        <v>26</v>
      </c>
    </row>
    <row r="56" customFormat="false" ht="15" hidden="false" customHeight="false" outlineLevel="0" collapsed="false">
      <c r="A56" s="9" t="n">
        <v>21</v>
      </c>
      <c r="B56" s="9" t="n">
        <v>2</v>
      </c>
      <c r="C56" s="15" t="n">
        <v>46143</v>
      </c>
      <c r="D56" s="8" t="s">
        <v>15</v>
      </c>
      <c r="E56" s="8" t="s">
        <v>67</v>
      </c>
      <c r="F56" s="9" t="n">
        <v>8</v>
      </c>
      <c r="G56" s="9" t="n">
        <v>7</v>
      </c>
      <c r="H56" s="16" t="str">
        <f aca="false">IF(F56&gt;G56,"W",IF(F56&lt;G56,"L","D"))</f>
        <v>W</v>
      </c>
      <c r="I56" s="8" t="s">
        <v>86</v>
      </c>
      <c r="J56" s="8" t="s">
        <v>104</v>
      </c>
      <c r="K56" s="9" t="s">
        <v>92</v>
      </c>
      <c r="L56" s="9" t="n">
        <v>21</v>
      </c>
    </row>
    <row r="57" customFormat="false" ht="15" hidden="false" customHeight="false" outlineLevel="0" collapsed="false">
      <c r="A57" s="12" t="n">
        <v>22</v>
      </c>
      <c r="B57" s="12" t="n">
        <v>1</v>
      </c>
      <c r="C57" s="17" t="n">
        <v>46143</v>
      </c>
      <c r="D57" s="11" t="s">
        <v>15</v>
      </c>
      <c r="E57" s="11" t="s">
        <v>22</v>
      </c>
      <c r="F57" s="12" t="n">
        <v>2</v>
      </c>
      <c r="G57" s="12" t="n">
        <v>8</v>
      </c>
      <c r="H57" s="18" t="str">
        <f aca="false">IF(F57&gt;G57,"W",IF(F57&lt;G57,"L","D"))</f>
        <v>L</v>
      </c>
      <c r="I57" s="11" t="s">
        <v>84</v>
      </c>
      <c r="J57" s="11" t="s">
        <v>103</v>
      </c>
      <c r="K57" s="12" t="s">
        <v>80</v>
      </c>
      <c r="L57" s="12" t="n">
        <v>15</v>
      </c>
    </row>
    <row r="58" customFormat="false" ht="15" hidden="false" customHeight="false" outlineLevel="0" collapsed="false">
      <c r="A58" s="12" t="n">
        <v>22</v>
      </c>
      <c r="B58" s="12" t="n">
        <v>2</v>
      </c>
      <c r="C58" s="17" t="n">
        <v>46143</v>
      </c>
      <c r="D58" s="11" t="s">
        <v>15</v>
      </c>
      <c r="E58" s="11" t="s">
        <v>22</v>
      </c>
      <c r="F58" s="12" t="n">
        <v>8</v>
      </c>
      <c r="G58" s="12" t="n">
        <v>6</v>
      </c>
      <c r="H58" s="21" t="str">
        <f aca="false">IF(F58&gt;G58,"W",IF(F58&lt;G58,"L","D"))</f>
        <v>W</v>
      </c>
      <c r="I58" s="11" t="s">
        <v>95</v>
      </c>
      <c r="J58" s="11" t="s">
        <v>103</v>
      </c>
      <c r="K58" s="12" t="s">
        <v>80</v>
      </c>
      <c r="L58" s="12" t="n">
        <v>12</v>
      </c>
    </row>
    <row r="59" customFormat="false" ht="15" hidden="false" customHeight="false" outlineLevel="0" collapsed="false">
      <c r="A59" s="12" t="n">
        <v>22</v>
      </c>
      <c r="B59" s="12" t="n">
        <v>3</v>
      </c>
      <c r="C59" s="17" t="n">
        <v>46143</v>
      </c>
      <c r="D59" s="11" t="s">
        <v>15</v>
      </c>
      <c r="E59" s="11" t="s">
        <v>22</v>
      </c>
      <c r="F59" s="12" t="n">
        <v>8</v>
      </c>
      <c r="G59" s="12" t="n">
        <v>7</v>
      </c>
      <c r="H59" s="21" t="str">
        <f aca="false">IF(F59&gt;G59,"W",IF(F59&lt;G59,"L","D"))</f>
        <v>W</v>
      </c>
      <c r="I59" s="11" t="s">
        <v>86</v>
      </c>
      <c r="J59" s="11" t="s">
        <v>103</v>
      </c>
      <c r="K59" s="12" t="s">
        <v>92</v>
      </c>
      <c r="L59" s="12" t="n">
        <v>13</v>
      </c>
    </row>
    <row r="60" customFormat="false" ht="15" hidden="false" customHeight="false" outlineLevel="0" collapsed="false">
      <c r="A60" s="9" t="n">
        <v>23</v>
      </c>
      <c r="B60" s="9" t="n">
        <v>1</v>
      </c>
      <c r="C60" s="15" t="n">
        <v>46150</v>
      </c>
      <c r="D60" s="8" t="s">
        <v>15</v>
      </c>
      <c r="E60" s="8" t="s">
        <v>23</v>
      </c>
      <c r="F60" s="9" t="n">
        <v>8</v>
      </c>
      <c r="G60" s="9" t="n">
        <v>5</v>
      </c>
      <c r="H60" s="16" t="str">
        <f aca="false">IF(F60&gt;G60,"W",IF(F60&lt;G60,"L","D"))</f>
        <v>W</v>
      </c>
      <c r="I60" s="8" t="s">
        <v>88</v>
      </c>
      <c r="J60" s="8" t="s">
        <v>91</v>
      </c>
      <c r="K60" s="9" t="s">
        <v>92</v>
      </c>
      <c r="L60" s="9" t="n">
        <v>12</v>
      </c>
    </row>
    <row r="61" customFormat="false" ht="15" hidden="false" customHeight="false" outlineLevel="0" collapsed="false">
      <c r="A61" s="9" t="n">
        <v>23</v>
      </c>
      <c r="B61" s="9" t="n">
        <v>2</v>
      </c>
      <c r="C61" s="15" t="n">
        <v>46150</v>
      </c>
      <c r="D61" s="8" t="s">
        <v>15</v>
      </c>
      <c r="E61" s="8" t="s">
        <v>23</v>
      </c>
      <c r="F61" s="9" t="n">
        <v>4</v>
      </c>
      <c r="G61" s="9" t="n">
        <v>8</v>
      </c>
      <c r="H61" s="19" t="str">
        <f aca="false">IF(F61&gt;G61,"W",IF(F61&lt;G61,"L","D"))</f>
        <v>L</v>
      </c>
      <c r="I61" s="8" t="s">
        <v>86</v>
      </c>
      <c r="J61" s="8" t="s">
        <v>97</v>
      </c>
      <c r="K61" s="9" t="s">
        <v>92</v>
      </c>
      <c r="L61" s="9" t="n">
        <v>13</v>
      </c>
    </row>
    <row r="62" customFormat="false" ht="15" hidden="false" customHeight="false" outlineLevel="0" collapsed="false">
      <c r="A62" s="9" t="n">
        <v>23</v>
      </c>
      <c r="B62" s="9" t="n">
        <v>3</v>
      </c>
      <c r="C62" s="15" t="n">
        <v>46150</v>
      </c>
      <c r="D62" s="8" t="s">
        <v>15</v>
      </c>
      <c r="E62" s="8" t="s">
        <v>23</v>
      </c>
      <c r="F62" s="9" t="n">
        <v>8</v>
      </c>
      <c r="G62" s="9" t="n">
        <v>3</v>
      </c>
      <c r="H62" s="16" t="str">
        <f aca="false">IF(F62&gt;G62,"W",IF(F62&lt;G62,"L","D"))</f>
        <v>W</v>
      </c>
      <c r="I62" s="8" t="s">
        <v>86</v>
      </c>
      <c r="J62" s="8" t="s">
        <v>103</v>
      </c>
      <c r="K62" s="9" t="s">
        <v>80</v>
      </c>
      <c r="L62" s="9" t="n">
        <v>13</v>
      </c>
    </row>
    <row r="63" customFormat="false" ht="15" hidden="false" customHeight="false" outlineLevel="0" collapsed="false">
      <c r="A63" s="12" t="n">
        <v>24</v>
      </c>
      <c r="B63" s="12" t="n">
        <v>1</v>
      </c>
      <c r="C63" s="17" t="n">
        <v>46150</v>
      </c>
      <c r="D63" s="11" t="s">
        <v>15</v>
      </c>
      <c r="E63" s="11" t="s">
        <v>68</v>
      </c>
      <c r="F63" s="12" t="n">
        <v>7</v>
      </c>
      <c r="G63" s="12" t="n">
        <v>8</v>
      </c>
      <c r="H63" s="18" t="str">
        <f aca="false">IF(F63&gt;G63,"W",IF(F63&lt;G63,"L","D"))</f>
        <v>L</v>
      </c>
      <c r="I63" s="11" t="s">
        <v>90</v>
      </c>
      <c r="J63" s="11" t="s">
        <v>104</v>
      </c>
      <c r="K63" s="12" t="s">
        <v>80</v>
      </c>
      <c r="L63" s="12" t="n">
        <v>13</v>
      </c>
    </row>
    <row r="64" customFormat="false" ht="15" hidden="false" customHeight="false" outlineLevel="0" collapsed="false">
      <c r="A64" s="12" t="n">
        <v>24</v>
      </c>
      <c r="B64" s="12" t="n">
        <v>2</v>
      </c>
      <c r="C64" s="17" t="n">
        <v>46150</v>
      </c>
      <c r="D64" s="11" t="s">
        <v>15</v>
      </c>
      <c r="E64" s="11" t="s">
        <v>68</v>
      </c>
      <c r="F64" s="12" t="n">
        <v>8</v>
      </c>
      <c r="G64" s="12" t="n">
        <v>6</v>
      </c>
      <c r="H64" s="21" t="str">
        <f aca="false">IF(F64&gt;G64,"W",IF(F64&lt;G64,"L","D"))</f>
        <v>W</v>
      </c>
      <c r="I64" s="11" t="s">
        <v>93</v>
      </c>
      <c r="J64" s="11" t="s">
        <v>103</v>
      </c>
      <c r="K64" s="12" t="s">
        <v>80</v>
      </c>
      <c r="L64" s="12" t="n">
        <v>14</v>
      </c>
    </row>
    <row r="65" customFormat="false" ht="15" hidden="false" customHeight="false" outlineLevel="0" collapsed="false">
      <c r="A65" s="12" t="n">
        <v>24</v>
      </c>
      <c r="B65" s="12" t="n">
        <v>3</v>
      </c>
      <c r="C65" s="17" t="n">
        <v>46150</v>
      </c>
      <c r="D65" s="11" t="s">
        <v>15</v>
      </c>
      <c r="E65" s="11" t="s">
        <v>68</v>
      </c>
      <c r="F65" s="12" t="n">
        <v>8</v>
      </c>
      <c r="G65" s="12" t="n">
        <v>4</v>
      </c>
      <c r="H65" s="21" t="str">
        <f aca="false">IF(F65&gt;G65,"W",IF(F65&lt;G65,"L","D"))</f>
        <v>W</v>
      </c>
      <c r="I65" s="11" t="s">
        <v>90</v>
      </c>
      <c r="J65" s="11" t="s">
        <v>89</v>
      </c>
      <c r="K65" s="12" t="s">
        <v>92</v>
      </c>
      <c r="L65" s="12" t="n">
        <v>12</v>
      </c>
    </row>
    <row r="66" customFormat="false" ht="15" hidden="false" customHeight="false" outlineLevel="0" collapsed="false">
      <c r="A66" s="9" t="n">
        <v>25</v>
      </c>
      <c r="B66" s="9" t="n">
        <v>1</v>
      </c>
      <c r="C66" s="15" t="n">
        <v>46150</v>
      </c>
      <c r="D66" s="8" t="s">
        <v>15</v>
      </c>
      <c r="E66" s="8" t="s">
        <v>22</v>
      </c>
      <c r="F66" s="9" t="n">
        <v>8</v>
      </c>
      <c r="G66" s="9" t="n">
        <v>3</v>
      </c>
      <c r="H66" s="16" t="str">
        <f aca="false">IF(F66&gt;G66,"W",IF(F66&lt;G66,"L","D"))</f>
        <v>W</v>
      </c>
      <c r="I66" s="8" t="s">
        <v>84</v>
      </c>
      <c r="J66" s="8" t="s">
        <v>98</v>
      </c>
      <c r="K66" s="9" t="s">
        <v>80</v>
      </c>
      <c r="L66" s="9" t="n">
        <v>24</v>
      </c>
    </row>
    <row r="67" customFormat="false" ht="15" hidden="false" customHeight="false" outlineLevel="0" collapsed="false">
      <c r="A67" s="9" t="n">
        <v>25</v>
      </c>
      <c r="B67" s="9" t="n">
        <v>2</v>
      </c>
      <c r="C67" s="15" t="n">
        <v>46150</v>
      </c>
      <c r="D67" s="8" t="s">
        <v>15</v>
      </c>
      <c r="E67" s="8" t="s">
        <v>22</v>
      </c>
      <c r="F67" s="9" t="n">
        <v>4</v>
      </c>
      <c r="G67" s="9" t="n">
        <v>8</v>
      </c>
      <c r="H67" s="19" t="str">
        <f aca="false">IF(F67&gt;G67,"W",IF(F67&lt;G67,"L","D"))</f>
        <v>L</v>
      </c>
      <c r="I67" s="8" t="s">
        <v>86</v>
      </c>
      <c r="J67" s="8" t="s">
        <v>104</v>
      </c>
      <c r="K67" s="9" t="s">
        <v>92</v>
      </c>
      <c r="L67" s="9" t="n">
        <v>23</v>
      </c>
    </row>
    <row r="68" customFormat="false" ht="15" hidden="false" customHeight="false" outlineLevel="0" collapsed="false">
      <c r="A68" s="12" t="n">
        <v>26</v>
      </c>
      <c r="B68" s="12" t="n">
        <v>1</v>
      </c>
      <c r="C68" s="17" t="n">
        <v>46150</v>
      </c>
      <c r="D68" s="11" t="s">
        <v>15</v>
      </c>
      <c r="E68" s="11" t="s">
        <v>22</v>
      </c>
      <c r="F68" s="12" t="n">
        <v>6</v>
      </c>
      <c r="G68" s="12" t="n">
        <v>8</v>
      </c>
      <c r="H68" s="18" t="str">
        <f aca="false">IF(F68&gt;G68,"W",IF(F68&lt;G68,"L","D"))</f>
        <v>L</v>
      </c>
      <c r="I68" s="11" t="s">
        <v>93</v>
      </c>
      <c r="J68" s="11" t="s">
        <v>103</v>
      </c>
      <c r="K68" s="12" t="s">
        <v>80</v>
      </c>
      <c r="L68" s="12" t="n">
        <v>13</v>
      </c>
    </row>
    <row r="69" customFormat="false" ht="15" hidden="false" customHeight="false" outlineLevel="0" collapsed="false">
      <c r="A69" s="12" t="n">
        <v>26</v>
      </c>
      <c r="B69" s="12" t="n">
        <v>2</v>
      </c>
      <c r="C69" s="17" t="n">
        <v>46150</v>
      </c>
      <c r="D69" s="11" t="s">
        <v>15</v>
      </c>
      <c r="E69" s="11" t="s">
        <v>22</v>
      </c>
      <c r="F69" s="12" t="n">
        <v>8</v>
      </c>
      <c r="G69" s="12" t="n">
        <v>7</v>
      </c>
      <c r="H69" s="21" t="str">
        <f aca="false">IF(F69&gt;G69,"W",IF(F69&lt;G69,"L","D"))</f>
        <v>W</v>
      </c>
      <c r="I69" s="11" t="s">
        <v>95</v>
      </c>
      <c r="J69" s="11" t="s">
        <v>100</v>
      </c>
      <c r="K69" s="12" t="s">
        <v>80</v>
      </c>
      <c r="L69" s="12" t="n">
        <v>15</v>
      </c>
    </row>
    <row r="70" customFormat="false" ht="15" hidden="false" customHeight="false" outlineLevel="0" collapsed="false">
      <c r="A70" s="12" t="n">
        <v>26</v>
      </c>
      <c r="B70" s="12" t="n">
        <v>3</v>
      </c>
      <c r="C70" s="17" t="n">
        <v>46150</v>
      </c>
      <c r="D70" s="11" t="s">
        <v>15</v>
      </c>
      <c r="E70" s="11" t="s">
        <v>22</v>
      </c>
      <c r="F70" s="12" t="n">
        <v>7</v>
      </c>
      <c r="G70" s="12" t="n">
        <v>8</v>
      </c>
      <c r="H70" s="18" t="str">
        <f aca="false">IF(F70&gt;G70,"W",IF(F70&lt;G70,"L","D"))</f>
        <v>L</v>
      </c>
      <c r="I70" s="11" t="s">
        <v>90</v>
      </c>
      <c r="J70" s="11" t="s">
        <v>98</v>
      </c>
      <c r="K70" s="12" t="s">
        <v>92</v>
      </c>
      <c r="L70" s="12" t="n">
        <v>15</v>
      </c>
    </row>
    <row r="71" customFormat="false" ht="15" hidden="false" customHeight="false" outlineLevel="0" collapsed="false">
      <c r="A71" s="9" t="n">
        <v>27</v>
      </c>
      <c r="B71" s="9" t="n">
        <v>1</v>
      </c>
      <c r="C71" s="15" t="n">
        <v>46154</v>
      </c>
      <c r="D71" s="8" t="s">
        <v>17</v>
      </c>
      <c r="E71" s="8" t="s">
        <v>22</v>
      </c>
      <c r="F71" s="9" t="n">
        <v>8</v>
      </c>
      <c r="G71" s="9" t="n">
        <v>5</v>
      </c>
      <c r="H71" s="16" t="str">
        <f aca="false">IF(F71&gt;G71,"W",IF(F71&lt;G71,"L","D"))</f>
        <v>W</v>
      </c>
      <c r="I71" s="8" t="s">
        <v>95</v>
      </c>
      <c r="J71" s="8" t="s">
        <v>94</v>
      </c>
      <c r="K71" s="9" t="s">
        <v>92</v>
      </c>
      <c r="L71" s="9" t="n">
        <v>22</v>
      </c>
    </row>
    <row r="72" customFormat="false" ht="15" hidden="false" customHeight="false" outlineLevel="0" collapsed="false">
      <c r="A72" s="9" t="n">
        <v>27</v>
      </c>
      <c r="B72" s="9" t="n">
        <v>2</v>
      </c>
      <c r="C72" s="15" t="n">
        <v>46154</v>
      </c>
      <c r="D72" s="8" t="s">
        <v>17</v>
      </c>
      <c r="E72" s="8" t="s">
        <v>22</v>
      </c>
      <c r="F72" s="9" t="n">
        <v>8</v>
      </c>
      <c r="G72" s="9" t="n">
        <v>4</v>
      </c>
      <c r="H72" s="16" t="str">
        <f aca="false">IF(F72&gt;G72,"W",IF(F72&lt;G72,"L","D"))</f>
        <v>W</v>
      </c>
      <c r="I72" s="8" t="s">
        <v>93</v>
      </c>
      <c r="J72" s="8" t="s">
        <v>97</v>
      </c>
      <c r="K72" s="9" t="s">
        <v>92</v>
      </c>
      <c r="L72" s="9" t="n">
        <v>25</v>
      </c>
    </row>
    <row r="73" customFormat="false" ht="15" hidden="false" customHeight="false" outlineLevel="0" collapsed="false">
      <c r="A73" s="12" t="n">
        <v>28</v>
      </c>
      <c r="B73" s="12" t="n">
        <v>1</v>
      </c>
      <c r="C73" s="17" t="n">
        <v>46154</v>
      </c>
      <c r="D73" s="11" t="s">
        <v>17</v>
      </c>
      <c r="E73" s="11" t="s">
        <v>23</v>
      </c>
      <c r="F73" s="12" t="n">
        <v>8</v>
      </c>
      <c r="G73" s="12" t="n">
        <v>6</v>
      </c>
      <c r="H73" s="21" t="str">
        <f aca="false">IF(F73&gt;G73,"W",IF(F73&lt;G73,"L","D"))</f>
        <v>W</v>
      </c>
      <c r="I73" s="11" t="s">
        <v>86</v>
      </c>
      <c r="J73" s="11" t="s">
        <v>94</v>
      </c>
      <c r="K73" s="12" t="s">
        <v>92</v>
      </c>
      <c r="L73" s="12" t="n">
        <v>14</v>
      </c>
    </row>
    <row r="74" customFormat="false" ht="15" hidden="false" customHeight="false" outlineLevel="0" collapsed="false">
      <c r="A74" s="12" t="n">
        <v>28</v>
      </c>
      <c r="B74" s="12" t="n">
        <v>2</v>
      </c>
      <c r="C74" s="17" t="n">
        <v>46154</v>
      </c>
      <c r="D74" s="11" t="s">
        <v>17</v>
      </c>
      <c r="E74" s="11" t="s">
        <v>23</v>
      </c>
      <c r="F74" s="12" t="n">
        <v>3</v>
      </c>
      <c r="G74" s="12" t="n">
        <v>8</v>
      </c>
      <c r="H74" s="18" t="str">
        <f aca="false">IF(F74&gt;G74,"W",IF(F74&lt;G74,"L","D"))</f>
        <v>L</v>
      </c>
      <c r="I74" s="11" t="s">
        <v>93</v>
      </c>
      <c r="J74" s="11" t="s">
        <v>98</v>
      </c>
      <c r="K74" s="12" t="s">
        <v>92</v>
      </c>
      <c r="L74" s="12" t="n">
        <v>13</v>
      </c>
    </row>
    <row r="75" customFormat="false" ht="15" hidden="false" customHeight="false" outlineLevel="0" collapsed="false">
      <c r="A75" s="12" t="n">
        <v>28</v>
      </c>
      <c r="B75" s="12" t="n">
        <v>3</v>
      </c>
      <c r="C75" s="17" t="n">
        <v>46154</v>
      </c>
      <c r="D75" s="11" t="s">
        <v>17</v>
      </c>
      <c r="E75" s="11" t="s">
        <v>23</v>
      </c>
      <c r="F75" s="12" t="n">
        <v>3</v>
      </c>
      <c r="G75" s="12" t="n">
        <v>8</v>
      </c>
      <c r="H75" s="18" t="str">
        <f aca="false">IF(F75&gt;G75,"W",IF(F75&lt;G75,"L","D"))</f>
        <v>L</v>
      </c>
      <c r="I75" s="11" t="s">
        <v>88</v>
      </c>
      <c r="J75" s="11" t="s">
        <v>99</v>
      </c>
      <c r="K75" s="12" t="s">
        <v>92</v>
      </c>
      <c r="L75" s="12" t="n">
        <v>13</v>
      </c>
    </row>
    <row r="76" customFormat="false" ht="15" hidden="false" customHeight="false" outlineLevel="0" collapsed="false">
      <c r="A76" s="9" t="n">
        <v>29</v>
      </c>
      <c r="B76" s="9" t="n">
        <v>1</v>
      </c>
      <c r="C76" s="15" t="n">
        <v>46154</v>
      </c>
      <c r="D76" s="8" t="s">
        <v>17</v>
      </c>
      <c r="E76" s="8" t="s">
        <v>22</v>
      </c>
      <c r="F76" s="9" t="n">
        <v>8</v>
      </c>
      <c r="G76" s="9" t="n">
        <v>7</v>
      </c>
      <c r="H76" s="16" t="str">
        <f aca="false">IF(F76&gt;G76,"W",IF(F76&lt;G76,"L","D"))</f>
        <v>W</v>
      </c>
      <c r="I76" s="8" t="s">
        <v>90</v>
      </c>
      <c r="J76" s="8" t="s">
        <v>103</v>
      </c>
      <c r="K76" s="9" t="s">
        <v>92</v>
      </c>
      <c r="L76" s="9" t="n">
        <v>13</v>
      </c>
    </row>
    <row r="77" customFormat="false" ht="15" hidden="false" customHeight="false" outlineLevel="0" collapsed="false">
      <c r="A77" s="9" t="n">
        <v>29</v>
      </c>
      <c r="B77" s="9" t="n">
        <v>2</v>
      </c>
      <c r="C77" s="15" t="n">
        <v>46154</v>
      </c>
      <c r="D77" s="8" t="s">
        <v>17</v>
      </c>
      <c r="E77" s="8" t="s">
        <v>22</v>
      </c>
      <c r="F77" s="9" t="n">
        <v>4</v>
      </c>
      <c r="G77" s="9" t="n">
        <v>8</v>
      </c>
      <c r="H77" s="19" t="str">
        <f aca="false">IF(F77&gt;G77,"W",IF(F77&lt;G77,"L","D"))</f>
        <v>L</v>
      </c>
      <c r="I77" s="8" t="s">
        <v>88</v>
      </c>
      <c r="J77" s="8" t="s">
        <v>97</v>
      </c>
      <c r="K77" s="9" t="s">
        <v>92</v>
      </c>
      <c r="L77" s="9" t="n">
        <v>16</v>
      </c>
    </row>
    <row r="78" customFormat="false" ht="15" hidden="false" customHeight="false" outlineLevel="0" collapsed="false">
      <c r="A78" s="9" t="n">
        <v>29</v>
      </c>
      <c r="B78" s="9" t="n">
        <v>3</v>
      </c>
      <c r="C78" s="15" t="n">
        <v>46154</v>
      </c>
      <c r="D78" s="8" t="s">
        <v>17</v>
      </c>
      <c r="E78" s="8" t="s">
        <v>22</v>
      </c>
      <c r="F78" s="9" t="n">
        <v>8</v>
      </c>
      <c r="G78" s="9" t="n">
        <v>5</v>
      </c>
      <c r="H78" s="16" t="str">
        <f aca="false">IF(F78&gt;G78,"W",IF(F78&lt;G78,"L","D"))</f>
        <v>W</v>
      </c>
      <c r="I78" s="8" t="s">
        <v>88</v>
      </c>
      <c r="J78" s="8" t="s">
        <v>104</v>
      </c>
      <c r="K78" s="9" t="s">
        <v>92</v>
      </c>
      <c r="L78" s="9" t="n">
        <v>15</v>
      </c>
    </row>
    <row r="79" customFormat="false" ht="15" hidden="false" customHeight="false" outlineLevel="0" collapsed="false">
      <c r="A79" s="12" t="n">
        <v>30</v>
      </c>
      <c r="B79" s="12" t="n">
        <v>1</v>
      </c>
      <c r="C79" s="17" t="n">
        <v>46154</v>
      </c>
      <c r="D79" s="11" t="s">
        <v>17</v>
      </c>
      <c r="E79" s="11" t="s">
        <v>26</v>
      </c>
      <c r="F79" s="12" t="n">
        <v>4</v>
      </c>
      <c r="G79" s="12" t="n">
        <v>8</v>
      </c>
      <c r="H79" s="18" t="str">
        <f aca="false">IF(F79&gt;G79,"W",IF(F79&lt;G79,"L","D"))</f>
        <v>L</v>
      </c>
      <c r="I79" s="11" t="s">
        <v>95</v>
      </c>
      <c r="J79" s="11" t="s">
        <v>103</v>
      </c>
      <c r="K79" s="12" t="s">
        <v>80</v>
      </c>
      <c r="L79" s="12" t="n">
        <v>24</v>
      </c>
    </row>
    <row r="80" customFormat="false" ht="15" hidden="false" customHeight="false" outlineLevel="0" collapsed="false">
      <c r="A80" s="12" t="n">
        <v>30</v>
      </c>
      <c r="B80" s="12" t="n">
        <v>2</v>
      </c>
      <c r="C80" s="17" t="n">
        <v>46154</v>
      </c>
      <c r="D80" s="11" t="s">
        <v>17</v>
      </c>
      <c r="E80" s="11" t="s">
        <v>26</v>
      </c>
      <c r="F80" s="12" t="n">
        <v>5</v>
      </c>
      <c r="G80" s="12" t="n">
        <v>8</v>
      </c>
      <c r="H80" s="18" t="str">
        <f aca="false">IF(F80&gt;G80,"W",IF(F80&lt;G80,"L","D"))</f>
        <v>L</v>
      </c>
      <c r="I80" s="11" t="s">
        <v>88</v>
      </c>
      <c r="J80" s="11" t="s">
        <v>98</v>
      </c>
      <c r="K80" s="12" t="s">
        <v>92</v>
      </c>
      <c r="L80" s="12" t="n">
        <v>24</v>
      </c>
    </row>
    <row r="81" customFormat="false" ht="15" hidden="false" customHeight="false" outlineLevel="0" collapsed="false">
      <c r="A81" s="9" t="n">
        <v>31</v>
      </c>
      <c r="B81" s="9" t="n">
        <v>1</v>
      </c>
      <c r="C81" s="15" t="n">
        <v>46161</v>
      </c>
      <c r="D81" s="8" t="s">
        <v>16</v>
      </c>
      <c r="E81" s="8" t="s">
        <v>24</v>
      </c>
      <c r="F81" s="9" t="n">
        <v>8</v>
      </c>
      <c r="G81" s="9" t="n">
        <v>5</v>
      </c>
      <c r="H81" s="16" t="str">
        <f aca="false">IF(F81&gt;G81,"W",IF(F81&lt;G81,"L","D"))</f>
        <v>W</v>
      </c>
      <c r="I81" s="8" t="s">
        <v>95</v>
      </c>
      <c r="J81" s="8" t="s">
        <v>98</v>
      </c>
      <c r="K81" s="9" t="s">
        <v>80</v>
      </c>
      <c r="L81" s="9" t="n">
        <v>15</v>
      </c>
    </row>
    <row r="82" customFormat="false" ht="15" hidden="false" customHeight="false" outlineLevel="0" collapsed="false">
      <c r="A82" s="9" t="n">
        <v>31</v>
      </c>
      <c r="B82" s="9" t="n">
        <v>2</v>
      </c>
      <c r="C82" s="15" t="n">
        <v>46161</v>
      </c>
      <c r="D82" s="8" t="s">
        <v>16</v>
      </c>
      <c r="E82" s="8" t="s">
        <v>24</v>
      </c>
      <c r="F82" s="9" t="n">
        <v>7</v>
      </c>
      <c r="G82" s="9" t="n">
        <v>8</v>
      </c>
      <c r="H82" s="19" t="str">
        <f aca="false">IF(F82&gt;G82,"W",IF(F82&lt;G82,"L","D"))</f>
        <v>L</v>
      </c>
      <c r="I82" s="8" t="s">
        <v>90</v>
      </c>
      <c r="J82" s="8" t="s">
        <v>104</v>
      </c>
      <c r="K82" s="9" t="s">
        <v>80</v>
      </c>
      <c r="L82" s="9" t="n">
        <v>13</v>
      </c>
    </row>
    <row r="83" customFormat="false" ht="15" hidden="false" customHeight="false" outlineLevel="0" collapsed="false">
      <c r="A83" s="9" t="n">
        <v>31</v>
      </c>
      <c r="B83" s="9" t="n">
        <v>3</v>
      </c>
      <c r="C83" s="15" t="n">
        <v>46161</v>
      </c>
      <c r="D83" s="8" t="s">
        <v>16</v>
      </c>
      <c r="E83" s="8" t="s">
        <v>24</v>
      </c>
      <c r="F83" s="9" t="n">
        <v>8</v>
      </c>
      <c r="G83" s="9" t="n">
        <v>4</v>
      </c>
      <c r="H83" s="16" t="str">
        <f aca="false">IF(F83&gt;G83,"W",IF(F83&lt;G83,"L","D"))</f>
        <v>W</v>
      </c>
      <c r="I83" s="8" t="s">
        <v>93</v>
      </c>
      <c r="J83" s="8" t="s">
        <v>101</v>
      </c>
      <c r="K83" s="9" t="s">
        <v>80</v>
      </c>
      <c r="L83" s="9" t="n">
        <v>14</v>
      </c>
    </row>
    <row r="84" customFormat="false" ht="15" hidden="false" customHeight="false" outlineLevel="0" collapsed="false">
      <c r="A84" s="12" t="n">
        <v>32</v>
      </c>
      <c r="B84" s="12" t="n">
        <v>1</v>
      </c>
      <c r="C84" s="17" t="n">
        <v>46161</v>
      </c>
      <c r="D84" s="11" t="s">
        <v>16</v>
      </c>
      <c r="E84" s="11" t="s">
        <v>25</v>
      </c>
      <c r="F84" s="12" t="n">
        <v>8</v>
      </c>
      <c r="G84" s="12" t="n">
        <v>3</v>
      </c>
      <c r="H84" s="21" t="str">
        <f aca="false">IF(F84&gt;G84,"W",IF(F84&lt;G84,"L","D"))</f>
        <v>W</v>
      </c>
      <c r="I84" s="11" t="s">
        <v>84</v>
      </c>
      <c r="J84" s="11" t="s">
        <v>87</v>
      </c>
      <c r="K84" s="12" t="s">
        <v>80</v>
      </c>
      <c r="L84" s="12" t="n">
        <v>22</v>
      </c>
    </row>
    <row r="85" customFormat="false" ht="15" hidden="false" customHeight="false" outlineLevel="0" collapsed="false">
      <c r="A85" s="12" t="n">
        <v>32</v>
      </c>
      <c r="B85" s="12" t="n">
        <v>2</v>
      </c>
      <c r="C85" s="17" t="n">
        <v>46161</v>
      </c>
      <c r="D85" s="11" t="s">
        <v>16</v>
      </c>
      <c r="E85" s="11" t="s">
        <v>25</v>
      </c>
      <c r="F85" s="12" t="n">
        <v>8</v>
      </c>
      <c r="G85" s="12" t="n">
        <v>6</v>
      </c>
      <c r="H85" s="21" t="str">
        <f aca="false">IF(F85&gt;G85,"W",IF(F85&lt;G85,"L","D"))</f>
        <v>W</v>
      </c>
      <c r="I85" s="11" t="s">
        <v>88</v>
      </c>
      <c r="J85" s="11" t="s">
        <v>96</v>
      </c>
      <c r="K85" s="12" t="s">
        <v>92</v>
      </c>
      <c r="L85" s="12" t="n">
        <v>26</v>
      </c>
    </row>
    <row r="86" customFormat="false" ht="15" hidden="false" customHeight="false" outlineLevel="0" collapsed="false">
      <c r="A86" s="9" t="n">
        <v>33</v>
      </c>
      <c r="B86" s="9" t="n">
        <v>1</v>
      </c>
      <c r="C86" s="15" t="n">
        <v>46161</v>
      </c>
      <c r="D86" s="8" t="s">
        <v>16</v>
      </c>
      <c r="E86" s="8" t="s">
        <v>29</v>
      </c>
      <c r="F86" s="9" t="n">
        <v>8</v>
      </c>
      <c r="G86" s="9" t="n">
        <v>5</v>
      </c>
      <c r="H86" s="16" t="str">
        <f aca="false">IF(F86&gt;G86,"W",IF(F86&lt;G86,"L","D"))</f>
        <v>W</v>
      </c>
      <c r="I86" s="8" t="s">
        <v>84</v>
      </c>
      <c r="J86" s="8" t="s">
        <v>100</v>
      </c>
      <c r="K86" s="9" t="s">
        <v>80</v>
      </c>
      <c r="L86" s="9" t="n">
        <v>24</v>
      </c>
    </row>
    <row r="87" customFormat="false" ht="15" hidden="false" customHeight="false" outlineLevel="0" collapsed="false">
      <c r="A87" s="9" t="n">
        <v>33</v>
      </c>
      <c r="B87" s="9" t="n">
        <v>2</v>
      </c>
      <c r="C87" s="15" t="n">
        <v>46161</v>
      </c>
      <c r="D87" s="8" t="s">
        <v>16</v>
      </c>
      <c r="E87" s="8" t="s">
        <v>29</v>
      </c>
      <c r="F87" s="9" t="n">
        <v>8</v>
      </c>
      <c r="G87" s="9" t="n">
        <v>6</v>
      </c>
      <c r="H87" s="16" t="str">
        <f aca="false">IF(F87&gt;G87,"W",IF(F87&lt;G87,"L","D"))</f>
        <v>W</v>
      </c>
      <c r="I87" s="8" t="s">
        <v>88</v>
      </c>
      <c r="J87" s="8" t="s">
        <v>102</v>
      </c>
      <c r="K87" s="9" t="s">
        <v>92</v>
      </c>
      <c r="L87" s="9" t="n">
        <v>25</v>
      </c>
    </row>
    <row r="88" customFormat="false" ht="15" hidden="false" customHeight="false" outlineLevel="0" collapsed="false">
      <c r="A88" s="12" t="n">
        <v>34</v>
      </c>
      <c r="B88" s="12" t="n">
        <v>1</v>
      </c>
      <c r="C88" s="17" t="n">
        <v>46161</v>
      </c>
      <c r="D88" s="11" t="s">
        <v>16</v>
      </c>
      <c r="E88" s="11" t="s">
        <v>70</v>
      </c>
      <c r="F88" s="12" t="n">
        <v>6</v>
      </c>
      <c r="G88" s="12" t="n">
        <v>8</v>
      </c>
      <c r="H88" s="18" t="str">
        <f aca="false">IF(F88&gt;G88,"W",IF(F88&lt;G88,"L","D"))</f>
        <v>L</v>
      </c>
      <c r="I88" s="11" t="s">
        <v>84</v>
      </c>
      <c r="J88" s="11" t="s">
        <v>99</v>
      </c>
      <c r="K88" s="12" t="s">
        <v>92</v>
      </c>
      <c r="L88" s="12" t="n">
        <v>20</v>
      </c>
    </row>
    <row r="89" customFormat="false" ht="15" hidden="false" customHeight="false" outlineLevel="0" collapsed="false">
      <c r="A89" s="12" t="n">
        <v>34</v>
      </c>
      <c r="B89" s="12" t="n">
        <v>2</v>
      </c>
      <c r="C89" s="17" t="n">
        <v>46161</v>
      </c>
      <c r="D89" s="11" t="s">
        <v>16</v>
      </c>
      <c r="E89" s="11" t="s">
        <v>70</v>
      </c>
      <c r="F89" s="12" t="n">
        <v>7</v>
      </c>
      <c r="G89" s="12" t="n">
        <v>8</v>
      </c>
      <c r="H89" s="18" t="str">
        <f aca="false">IF(F89&gt;G89,"W",IF(F89&lt;G89,"L","D"))</f>
        <v>L</v>
      </c>
      <c r="I89" s="11" t="s">
        <v>86</v>
      </c>
      <c r="J89" s="11" t="s">
        <v>100</v>
      </c>
      <c r="K89" s="12" t="s">
        <v>80</v>
      </c>
      <c r="L89" s="12" t="n">
        <v>23</v>
      </c>
    </row>
    <row r="90" customFormat="false" ht="15" hidden="false" customHeight="false" outlineLevel="0" collapsed="false">
      <c r="A90" s="9" t="n">
        <v>35</v>
      </c>
      <c r="B90" s="9" t="n">
        <v>1</v>
      </c>
      <c r="C90" s="15" t="n">
        <v>46164</v>
      </c>
      <c r="D90" s="8" t="s">
        <v>15</v>
      </c>
      <c r="E90" s="8" t="s">
        <v>71</v>
      </c>
      <c r="F90" s="9" t="n">
        <v>8</v>
      </c>
      <c r="G90" s="9" t="n">
        <v>3</v>
      </c>
      <c r="H90" s="16" t="str">
        <f aca="false">IF(F90&gt;G90,"W",IF(F90&lt;G90,"L","D"))</f>
        <v>W</v>
      </c>
      <c r="I90" s="8" t="s">
        <v>84</v>
      </c>
      <c r="J90" s="8" t="s">
        <v>103</v>
      </c>
      <c r="K90" s="9" t="s">
        <v>80</v>
      </c>
      <c r="L90" s="9" t="n">
        <v>13</v>
      </c>
    </row>
    <row r="91" customFormat="false" ht="15" hidden="false" customHeight="false" outlineLevel="0" collapsed="false">
      <c r="A91" s="9" t="n">
        <v>35</v>
      </c>
      <c r="B91" s="9" t="n">
        <v>2</v>
      </c>
      <c r="C91" s="15" t="n">
        <v>46164</v>
      </c>
      <c r="D91" s="8" t="s">
        <v>15</v>
      </c>
      <c r="E91" s="8" t="s">
        <v>71</v>
      </c>
      <c r="F91" s="9" t="n">
        <v>4</v>
      </c>
      <c r="G91" s="9" t="n">
        <v>8</v>
      </c>
      <c r="H91" s="19" t="str">
        <f aca="false">IF(F91&gt;G91,"W",IF(F91&lt;G91,"L","D"))</f>
        <v>L</v>
      </c>
      <c r="I91" s="8" t="s">
        <v>86</v>
      </c>
      <c r="J91" s="8" t="s">
        <v>89</v>
      </c>
      <c r="K91" s="9" t="s">
        <v>92</v>
      </c>
      <c r="L91" s="9" t="n">
        <v>14</v>
      </c>
    </row>
    <row r="92" customFormat="false" ht="15" hidden="false" customHeight="false" outlineLevel="0" collapsed="false">
      <c r="A92" s="9" t="n">
        <v>35</v>
      </c>
      <c r="B92" s="9" t="n">
        <v>3</v>
      </c>
      <c r="C92" s="15" t="n">
        <v>46164</v>
      </c>
      <c r="D92" s="8" t="s">
        <v>15</v>
      </c>
      <c r="E92" s="8" t="s">
        <v>71</v>
      </c>
      <c r="F92" s="9" t="n">
        <v>8</v>
      </c>
      <c r="G92" s="9" t="n">
        <v>4</v>
      </c>
      <c r="H92" s="16" t="str">
        <f aca="false">IF(F92&gt;G92,"W",IF(F92&lt;G92,"L","D"))</f>
        <v>W</v>
      </c>
      <c r="I92" s="8" t="s">
        <v>93</v>
      </c>
      <c r="J92" s="8" t="s">
        <v>102</v>
      </c>
      <c r="K92" s="9" t="s">
        <v>92</v>
      </c>
      <c r="L92" s="9" t="n">
        <v>14</v>
      </c>
    </row>
    <row r="93" customFormat="false" ht="15" hidden="false" customHeight="false" outlineLevel="0" collapsed="false">
      <c r="A93" s="12" t="n">
        <v>36</v>
      </c>
      <c r="B93" s="12" t="n">
        <v>1</v>
      </c>
      <c r="C93" s="17" t="n">
        <v>46164</v>
      </c>
      <c r="D93" s="11" t="s">
        <v>15</v>
      </c>
      <c r="E93" s="11" t="s">
        <v>25</v>
      </c>
      <c r="F93" s="12" t="n">
        <v>8</v>
      </c>
      <c r="G93" s="12" t="n">
        <v>5</v>
      </c>
      <c r="H93" s="21" t="str">
        <f aca="false">IF(F93&gt;G93,"W",IF(F93&lt;G93,"L","D"))</f>
        <v>W</v>
      </c>
      <c r="I93" s="11" t="s">
        <v>84</v>
      </c>
      <c r="J93" s="11" t="s">
        <v>91</v>
      </c>
      <c r="K93" s="12" t="s">
        <v>92</v>
      </c>
      <c r="L93" s="12" t="n">
        <v>12</v>
      </c>
    </row>
    <row r="94" customFormat="false" ht="15" hidden="false" customHeight="false" outlineLevel="0" collapsed="false">
      <c r="A94" s="12" t="n">
        <v>36</v>
      </c>
      <c r="B94" s="12" t="n">
        <v>2</v>
      </c>
      <c r="C94" s="17" t="n">
        <v>46164</v>
      </c>
      <c r="D94" s="11" t="s">
        <v>15</v>
      </c>
      <c r="E94" s="11" t="s">
        <v>25</v>
      </c>
      <c r="F94" s="12" t="n">
        <v>7</v>
      </c>
      <c r="G94" s="12" t="n">
        <v>8</v>
      </c>
      <c r="H94" s="18" t="str">
        <f aca="false">IF(F94&gt;G94,"W",IF(F94&lt;G94,"L","D"))</f>
        <v>L</v>
      </c>
      <c r="I94" s="11" t="s">
        <v>95</v>
      </c>
      <c r="J94" s="11" t="s">
        <v>89</v>
      </c>
      <c r="K94" s="12" t="s">
        <v>92</v>
      </c>
      <c r="L94" s="12" t="n">
        <v>16</v>
      </c>
    </row>
    <row r="95" customFormat="false" ht="15" hidden="false" customHeight="false" outlineLevel="0" collapsed="false">
      <c r="A95" s="12" t="n">
        <v>36</v>
      </c>
      <c r="B95" s="12" t="n">
        <v>3</v>
      </c>
      <c r="C95" s="17" t="n">
        <v>46164</v>
      </c>
      <c r="D95" s="11" t="s">
        <v>15</v>
      </c>
      <c r="E95" s="11" t="s">
        <v>25</v>
      </c>
      <c r="F95" s="12" t="n">
        <v>8</v>
      </c>
      <c r="G95" s="12" t="n">
        <v>5</v>
      </c>
      <c r="H95" s="21" t="str">
        <f aca="false">IF(F95&gt;G95,"W",IF(F95&lt;G95,"L","D"))</f>
        <v>W</v>
      </c>
      <c r="I95" s="11" t="s">
        <v>93</v>
      </c>
      <c r="J95" s="11" t="s">
        <v>91</v>
      </c>
      <c r="K95" s="12" t="s">
        <v>92</v>
      </c>
      <c r="L95" s="12" t="n">
        <v>12</v>
      </c>
    </row>
    <row r="96" customFormat="false" ht="15" hidden="false" customHeight="false" outlineLevel="0" collapsed="false">
      <c r="A96" s="9" t="n">
        <v>37</v>
      </c>
      <c r="B96" s="9" t="n">
        <v>1</v>
      </c>
      <c r="C96" s="15" t="n">
        <v>46164</v>
      </c>
      <c r="D96" s="8" t="s">
        <v>15</v>
      </c>
      <c r="E96" s="8" t="s">
        <v>25</v>
      </c>
      <c r="F96" s="9" t="n">
        <v>6</v>
      </c>
      <c r="G96" s="9" t="n">
        <v>8</v>
      </c>
      <c r="H96" s="19" t="str">
        <f aca="false">IF(F96&gt;G96,"W",IF(F96&lt;G96,"L","D"))</f>
        <v>L</v>
      </c>
      <c r="I96" s="8" t="s">
        <v>84</v>
      </c>
      <c r="J96" s="8" t="s">
        <v>97</v>
      </c>
      <c r="K96" s="9" t="s">
        <v>80</v>
      </c>
      <c r="L96" s="9" t="n">
        <v>14</v>
      </c>
    </row>
    <row r="97" customFormat="false" ht="15" hidden="false" customHeight="false" outlineLevel="0" collapsed="false">
      <c r="A97" s="9" t="n">
        <v>37</v>
      </c>
      <c r="B97" s="9" t="n">
        <v>2</v>
      </c>
      <c r="C97" s="15" t="n">
        <v>46164</v>
      </c>
      <c r="D97" s="8" t="s">
        <v>15</v>
      </c>
      <c r="E97" s="8" t="s">
        <v>25</v>
      </c>
      <c r="F97" s="9" t="n">
        <v>8</v>
      </c>
      <c r="G97" s="9" t="n">
        <v>6</v>
      </c>
      <c r="H97" s="16" t="str">
        <f aca="false">IF(F97&gt;G97,"W",IF(F97&lt;G97,"L","D"))</f>
        <v>W</v>
      </c>
      <c r="I97" s="8" t="s">
        <v>86</v>
      </c>
      <c r="J97" s="8" t="s">
        <v>89</v>
      </c>
      <c r="K97" s="9" t="s">
        <v>80</v>
      </c>
      <c r="L97" s="9" t="n">
        <v>12</v>
      </c>
    </row>
    <row r="98" customFormat="false" ht="15" hidden="false" customHeight="false" outlineLevel="0" collapsed="false">
      <c r="A98" s="9" t="n">
        <v>37</v>
      </c>
      <c r="B98" s="9" t="n">
        <v>3</v>
      </c>
      <c r="C98" s="15" t="n">
        <v>46164</v>
      </c>
      <c r="D98" s="8" t="s">
        <v>15</v>
      </c>
      <c r="E98" s="8" t="s">
        <v>25</v>
      </c>
      <c r="F98" s="9" t="n">
        <v>8</v>
      </c>
      <c r="G98" s="9" t="n">
        <v>7</v>
      </c>
      <c r="H98" s="16" t="str">
        <f aca="false">IF(F98&gt;G98,"W",IF(F98&lt;G98,"L","D"))</f>
        <v>W</v>
      </c>
      <c r="I98" s="8" t="s">
        <v>95</v>
      </c>
      <c r="J98" s="8" t="s">
        <v>99</v>
      </c>
      <c r="K98" s="9" t="s">
        <v>80</v>
      </c>
      <c r="L98" s="9" t="n">
        <v>13</v>
      </c>
    </row>
    <row r="99" customFormat="false" ht="15" hidden="false" customHeight="false" outlineLevel="0" collapsed="false">
      <c r="A99" s="12" t="n">
        <v>38</v>
      </c>
      <c r="B99" s="12" t="n">
        <v>1</v>
      </c>
      <c r="C99" s="17" t="n">
        <v>46164</v>
      </c>
      <c r="D99" s="11" t="s">
        <v>15</v>
      </c>
      <c r="E99" s="11" t="s">
        <v>72</v>
      </c>
      <c r="F99" s="12" t="n">
        <v>7</v>
      </c>
      <c r="G99" s="12" t="n">
        <v>8</v>
      </c>
      <c r="H99" s="18" t="str">
        <f aca="false">IF(F99&gt;G99,"W",IF(F99&lt;G99,"L","D"))</f>
        <v>L</v>
      </c>
      <c r="I99" s="11" t="s">
        <v>90</v>
      </c>
      <c r="J99" s="11" t="s">
        <v>100</v>
      </c>
      <c r="K99" s="12" t="s">
        <v>92</v>
      </c>
      <c r="L99" s="12" t="n">
        <v>24</v>
      </c>
    </row>
    <row r="100" customFormat="false" ht="15" hidden="false" customHeight="false" outlineLevel="0" collapsed="false">
      <c r="A100" s="12" t="n">
        <v>38</v>
      </c>
      <c r="B100" s="12" t="n">
        <v>2</v>
      </c>
      <c r="C100" s="17" t="n">
        <v>46164</v>
      </c>
      <c r="D100" s="11" t="s">
        <v>15</v>
      </c>
      <c r="E100" s="11" t="s">
        <v>72</v>
      </c>
      <c r="F100" s="12" t="n">
        <v>8</v>
      </c>
      <c r="G100" s="12" t="n">
        <v>7</v>
      </c>
      <c r="H100" s="21" t="str">
        <f aca="false">IF(F100&gt;G100,"W",IF(F100&lt;G100,"L","D"))</f>
        <v>W</v>
      </c>
      <c r="I100" s="11" t="s">
        <v>84</v>
      </c>
      <c r="J100" s="11" t="s">
        <v>96</v>
      </c>
      <c r="K100" s="12" t="s">
        <v>92</v>
      </c>
      <c r="L100" s="12" t="n">
        <v>22</v>
      </c>
    </row>
    <row r="101" customFormat="false" ht="15" hidden="false" customHeight="false" outlineLevel="0" collapsed="false">
      <c r="A101" s="9" t="n">
        <v>39</v>
      </c>
      <c r="B101" s="9" t="n">
        <v>1</v>
      </c>
      <c r="C101" s="15" t="n">
        <v>46170</v>
      </c>
      <c r="D101" s="8" t="s">
        <v>16</v>
      </c>
      <c r="E101" s="8" t="s">
        <v>29</v>
      </c>
      <c r="F101" s="9" t="n">
        <v>4</v>
      </c>
      <c r="G101" s="9" t="n">
        <v>8</v>
      </c>
      <c r="H101" s="19" t="str">
        <f aca="false">IF(F101&gt;G101,"W",IF(F101&lt;G101,"L","D"))</f>
        <v>L</v>
      </c>
      <c r="I101" s="8" t="s">
        <v>93</v>
      </c>
      <c r="J101" s="8" t="s">
        <v>103</v>
      </c>
      <c r="K101" s="9" t="s">
        <v>80</v>
      </c>
      <c r="L101" s="9" t="n">
        <v>23</v>
      </c>
    </row>
    <row r="102" customFormat="false" ht="15" hidden="false" customHeight="false" outlineLevel="0" collapsed="false">
      <c r="A102" s="9" t="n">
        <v>39</v>
      </c>
      <c r="B102" s="9" t="n">
        <v>2</v>
      </c>
      <c r="C102" s="15" t="n">
        <v>46170</v>
      </c>
      <c r="D102" s="8" t="s">
        <v>16</v>
      </c>
      <c r="E102" s="8" t="s">
        <v>29</v>
      </c>
      <c r="F102" s="9" t="n">
        <v>8</v>
      </c>
      <c r="G102" s="9" t="n">
        <v>4</v>
      </c>
      <c r="H102" s="16" t="str">
        <f aca="false">IF(F102&gt;G102,"W",IF(F102&lt;G102,"L","D"))</f>
        <v>W</v>
      </c>
      <c r="I102" s="8" t="s">
        <v>93</v>
      </c>
      <c r="J102" s="8" t="s">
        <v>104</v>
      </c>
      <c r="K102" s="9" t="s">
        <v>92</v>
      </c>
      <c r="L102" s="9" t="n">
        <v>23</v>
      </c>
    </row>
    <row r="103" customFormat="false" ht="15" hidden="false" customHeight="false" outlineLevel="0" collapsed="false">
      <c r="A103" s="12" t="n">
        <v>40</v>
      </c>
      <c r="B103" s="12" t="n">
        <v>1</v>
      </c>
      <c r="C103" s="17" t="n">
        <v>46170</v>
      </c>
      <c r="D103" s="11" t="s">
        <v>16</v>
      </c>
      <c r="E103" s="11" t="s">
        <v>73</v>
      </c>
      <c r="F103" s="12" t="n">
        <v>8</v>
      </c>
      <c r="G103" s="12" t="n">
        <v>3</v>
      </c>
      <c r="H103" s="21" t="str">
        <f aca="false">IF(F103&gt;G103,"W",IF(F103&lt;G103,"L","D"))</f>
        <v>W</v>
      </c>
      <c r="I103" s="11" t="s">
        <v>88</v>
      </c>
      <c r="J103" s="11" t="s">
        <v>97</v>
      </c>
      <c r="K103" s="12" t="s">
        <v>92</v>
      </c>
      <c r="L103" s="12" t="n">
        <v>23</v>
      </c>
    </row>
    <row r="104" customFormat="false" ht="15" hidden="false" customHeight="false" outlineLevel="0" collapsed="false">
      <c r="A104" s="12" t="n">
        <v>40</v>
      </c>
      <c r="B104" s="12" t="n">
        <v>2</v>
      </c>
      <c r="C104" s="17" t="n">
        <v>46170</v>
      </c>
      <c r="D104" s="11" t="s">
        <v>16</v>
      </c>
      <c r="E104" s="11" t="s">
        <v>73</v>
      </c>
      <c r="F104" s="12" t="n">
        <v>8</v>
      </c>
      <c r="G104" s="12" t="n">
        <v>7</v>
      </c>
      <c r="H104" s="21" t="str">
        <f aca="false">IF(F104&gt;G104,"W",IF(F104&lt;G104,"L","D"))</f>
        <v>W</v>
      </c>
      <c r="I104" s="11" t="s">
        <v>95</v>
      </c>
      <c r="J104" s="11" t="s">
        <v>100</v>
      </c>
      <c r="K104" s="12" t="s">
        <v>80</v>
      </c>
      <c r="L104" s="12" t="n">
        <v>22</v>
      </c>
    </row>
    <row r="105" customFormat="false" ht="15" hidden="false" customHeight="false" outlineLevel="0" collapsed="false">
      <c r="A105" s="9" t="n">
        <v>41</v>
      </c>
      <c r="B105" s="9" t="n">
        <v>1</v>
      </c>
      <c r="C105" s="15" t="n">
        <v>46170</v>
      </c>
      <c r="D105" s="8" t="s">
        <v>16</v>
      </c>
      <c r="E105" s="8" t="s">
        <v>24</v>
      </c>
      <c r="F105" s="9" t="n">
        <v>8</v>
      </c>
      <c r="G105" s="9" t="n">
        <v>4</v>
      </c>
      <c r="H105" s="16" t="str">
        <f aca="false">IF(F105&gt;G105,"W",IF(F105&lt;G105,"L","D"))</f>
        <v>W</v>
      </c>
      <c r="I105" s="8" t="s">
        <v>88</v>
      </c>
      <c r="J105" s="8" t="s">
        <v>91</v>
      </c>
      <c r="K105" s="9" t="s">
        <v>92</v>
      </c>
      <c r="L105" s="9" t="n">
        <v>25</v>
      </c>
    </row>
    <row r="106" customFormat="false" ht="15" hidden="false" customHeight="false" outlineLevel="0" collapsed="false">
      <c r="A106" s="9" t="n">
        <v>41</v>
      </c>
      <c r="B106" s="9" t="n">
        <v>2</v>
      </c>
      <c r="C106" s="15" t="n">
        <v>46170</v>
      </c>
      <c r="D106" s="8" t="s">
        <v>16</v>
      </c>
      <c r="E106" s="8" t="s">
        <v>24</v>
      </c>
      <c r="F106" s="9" t="n">
        <v>8</v>
      </c>
      <c r="G106" s="9" t="n">
        <v>5</v>
      </c>
      <c r="H106" s="16" t="str">
        <f aca="false">IF(F106&gt;G106,"W",IF(F106&lt;G106,"L","D"))</f>
        <v>W</v>
      </c>
      <c r="I106" s="8" t="s">
        <v>90</v>
      </c>
      <c r="J106" s="8" t="s">
        <v>87</v>
      </c>
      <c r="K106" s="9" t="s">
        <v>80</v>
      </c>
      <c r="L106" s="9" t="n">
        <v>23</v>
      </c>
    </row>
    <row r="107" customFormat="false" ht="15" hidden="false" customHeight="false" outlineLevel="0" collapsed="false">
      <c r="A107" s="12" t="n">
        <v>42</v>
      </c>
      <c r="B107" s="12" t="n">
        <v>1</v>
      </c>
      <c r="C107" s="17" t="n">
        <v>46170</v>
      </c>
      <c r="D107" s="11" t="s">
        <v>16</v>
      </c>
      <c r="E107" s="11" t="s">
        <v>24</v>
      </c>
      <c r="F107" s="12" t="n">
        <v>4</v>
      </c>
      <c r="G107" s="12" t="n">
        <v>8</v>
      </c>
      <c r="H107" s="18" t="str">
        <f aca="false">IF(F107&gt;G107,"W",IF(F107&lt;G107,"L","D"))</f>
        <v>L</v>
      </c>
      <c r="I107" s="11" t="s">
        <v>88</v>
      </c>
      <c r="J107" s="11" t="s">
        <v>101</v>
      </c>
      <c r="K107" s="12" t="s">
        <v>80</v>
      </c>
      <c r="L107" s="12" t="n">
        <v>15</v>
      </c>
    </row>
    <row r="108" customFormat="false" ht="15" hidden="false" customHeight="false" outlineLevel="0" collapsed="false">
      <c r="A108" s="12" t="n">
        <v>42</v>
      </c>
      <c r="B108" s="12" t="n">
        <v>2</v>
      </c>
      <c r="C108" s="17" t="n">
        <v>46170</v>
      </c>
      <c r="D108" s="11" t="s">
        <v>16</v>
      </c>
      <c r="E108" s="11" t="s">
        <v>24</v>
      </c>
      <c r="F108" s="12" t="n">
        <v>8</v>
      </c>
      <c r="G108" s="12" t="n">
        <v>4</v>
      </c>
      <c r="H108" s="21" t="str">
        <f aca="false">IF(F108&gt;G108,"W",IF(F108&lt;G108,"L","D"))</f>
        <v>W</v>
      </c>
      <c r="I108" s="11" t="s">
        <v>88</v>
      </c>
      <c r="J108" s="11" t="s">
        <v>97</v>
      </c>
      <c r="K108" s="12" t="s">
        <v>92</v>
      </c>
      <c r="L108" s="12" t="n">
        <v>12</v>
      </c>
    </row>
    <row r="109" customFormat="false" ht="15" hidden="false" customHeight="false" outlineLevel="0" collapsed="false">
      <c r="A109" s="12" t="n">
        <v>42</v>
      </c>
      <c r="B109" s="12" t="n">
        <v>3</v>
      </c>
      <c r="C109" s="17" t="n">
        <v>46170</v>
      </c>
      <c r="D109" s="11" t="s">
        <v>16</v>
      </c>
      <c r="E109" s="11" t="s">
        <v>24</v>
      </c>
      <c r="F109" s="12" t="n">
        <v>8</v>
      </c>
      <c r="G109" s="12" t="n">
        <v>5</v>
      </c>
      <c r="H109" s="21" t="str">
        <f aca="false">IF(F109&gt;G109,"W",IF(F109&lt;G109,"L","D"))</f>
        <v>W</v>
      </c>
      <c r="I109" s="11" t="s">
        <v>86</v>
      </c>
      <c r="J109" s="11" t="s">
        <v>85</v>
      </c>
      <c r="K109" s="12" t="s">
        <v>80</v>
      </c>
      <c r="L109" s="12" t="n">
        <v>14</v>
      </c>
    </row>
    <row r="110" customFormat="false" ht="15" hidden="false" customHeight="false" outlineLevel="0" collapsed="false">
      <c r="A110" s="9" t="n">
        <v>43</v>
      </c>
      <c r="B110" s="9" t="n">
        <v>1</v>
      </c>
      <c r="C110" s="15" t="n">
        <v>46170</v>
      </c>
      <c r="D110" s="8" t="s">
        <v>16</v>
      </c>
      <c r="E110" s="8" t="s">
        <v>24</v>
      </c>
      <c r="F110" s="9" t="n">
        <v>5</v>
      </c>
      <c r="G110" s="9" t="n">
        <v>8</v>
      </c>
      <c r="H110" s="19" t="str">
        <f aca="false">IF(F110&gt;G110,"W",IF(F110&lt;G110,"L","D"))</f>
        <v>L</v>
      </c>
      <c r="I110" s="8" t="s">
        <v>90</v>
      </c>
      <c r="J110" s="8" t="s">
        <v>99</v>
      </c>
      <c r="K110" s="9" t="s">
        <v>92</v>
      </c>
      <c r="L110" s="9" t="n">
        <v>23</v>
      </c>
    </row>
    <row r="111" customFormat="false" ht="15" hidden="false" customHeight="false" outlineLevel="0" collapsed="false">
      <c r="A111" s="9" t="n">
        <v>43</v>
      </c>
      <c r="B111" s="9" t="n">
        <v>2</v>
      </c>
      <c r="C111" s="15" t="n">
        <v>46170</v>
      </c>
      <c r="D111" s="8" t="s">
        <v>16</v>
      </c>
      <c r="E111" s="8" t="s">
        <v>24</v>
      </c>
      <c r="F111" s="9" t="n">
        <v>4</v>
      </c>
      <c r="G111" s="9" t="n">
        <v>8</v>
      </c>
      <c r="H111" s="19" t="str">
        <f aca="false">IF(F111&gt;G111,"W",IF(F111&lt;G111,"L","D"))</f>
        <v>L</v>
      </c>
      <c r="I111" s="8" t="s">
        <v>84</v>
      </c>
      <c r="J111" s="8" t="s">
        <v>85</v>
      </c>
      <c r="K111" s="9" t="s">
        <v>92</v>
      </c>
      <c r="L111" s="9" t="n">
        <v>20</v>
      </c>
    </row>
    <row r="112" customFormat="false" ht="15" hidden="false" customHeight="false" outlineLevel="0" collapsed="false">
      <c r="A112" s="12" t="n">
        <v>44</v>
      </c>
      <c r="B112" s="12" t="n">
        <v>1</v>
      </c>
      <c r="C112" s="17" t="n">
        <v>46170</v>
      </c>
      <c r="D112" s="11" t="s">
        <v>16</v>
      </c>
      <c r="E112" s="11" t="s">
        <v>74</v>
      </c>
      <c r="F112" s="12" t="n">
        <v>8</v>
      </c>
      <c r="G112" s="12" t="n">
        <v>4</v>
      </c>
      <c r="H112" s="21" t="str">
        <f aca="false">IF(F112&gt;G112,"W",IF(F112&lt;G112,"L","D"))</f>
        <v>W</v>
      </c>
      <c r="I112" s="11" t="s">
        <v>90</v>
      </c>
      <c r="J112" s="11" t="s">
        <v>101</v>
      </c>
      <c r="K112" s="12" t="s">
        <v>80</v>
      </c>
      <c r="L112" s="12" t="n">
        <v>14</v>
      </c>
    </row>
    <row r="113" customFormat="false" ht="15" hidden="false" customHeight="false" outlineLevel="0" collapsed="false">
      <c r="A113" s="12" t="n">
        <v>44</v>
      </c>
      <c r="B113" s="12" t="n">
        <v>2</v>
      </c>
      <c r="C113" s="17" t="n">
        <v>46170</v>
      </c>
      <c r="D113" s="11" t="s">
        <v>16</v>
      </c>
      <c r="E113" s="11" t="s">
        <v>74</v>
      </c>
      <c r="F113" s="12" t="n">
        <v>5</v>
      </c>
      <c r="G113" s="12" t="n">
        <v>8</v>
      </c>
      <c r="H113" s="18" t="str">
        <f aca="false">IF(F113&gt;G113,"W",IF(F113&lt;G113,"L","D"))</f>
        <v>L</v>
      </c>
      <c r="I113" s="11" t="s">
        <v>86</v>
      </c>
      <c r="J113" s="11" t="s">
        <v>101</v>
      </c>
      <c r="K113" s="12" t="s">
        <v>92</v>
      </c>
      <c r="L113" s="12" t="n">
        <v>13</v>
      </c>
    </row>
    <row r="114" customFormat="false" ht="15" hidden="false" customHeight="false" outlineLevel="0" collapsed="false">
      <c r="A114" s="12" t="n">
        <v>44</v>
      </c>
      <c r="B114" s="12" t="n">
        <v>3</v>
      </c>
      <c r="C114" s="17" t="n">
        <v>46170</v>
      </c>
      <c r="D114" s="11" t="s">
        <v>16</v>
      </c>
      <c r="E114" s="11" t="s">
        <v>74</v>
      </c>
      <c r="F114" s="12" t="n">
        <v>8</v>
      </c>
      <c r="G114" s="12" t="n">
        <v>6</v>
      </c>
      <c r="H114" s="21" t="str">
        <f aca="false">IF(F114&gt;G114,"W",IF(F114&lt;G114,"L","D"))</f>
        <v>W</v>
      </c>
      <c r="I114" s="11" t="s">
        <v>84</v>
      </c>
      <c r="J114" s="11" t="s">
        <v>101</v>
      </c>
      <c r="K114" s="12" t="s">
        <v>92</v>
      </c>
      <c r="L114" s="12" t="n">
        <v>15</v>
      </c>
    </row>
    <row r="115" customFormat="false" ht="15" hidden="false" customHeight="false" outlineLevel="0" collapsed="false">
      <c r="A115" s="9" t="n">
        <v>45</v>
      </c>
      <c r="B115" s="9" t="n">
        <v>1</v>
      </c>
      <c r="C115" s="15" t="n">
        <v>46170</v>
      </c>
      <c r="D115" s="8" t="s">
        <v>16</v>
      </c>
      <c r="E115" s="8" t="s">
        <v>74</v>
      </c>
      <c r="F115" s="9" t="n">
        <v>8</v>
      </c>
      <c r="G115" s="9" t="n">
        <v>5</v>
      </c>
      <c r="H115" s="16" t="str">
        <f aca="false">IF(F115&gt;G115,"W",IF(F115&lt;G115,"L","D"))</f>
        <v>W</v>
      </c>
      <c r="I115" s="8" t="s">
        <v>95</v>
      </c>
      <c r="J115" s="8" t="s">
        <v>103</v>
      </c>
      <c r="K115" s="9" t="s">
        <v>80</v>
      </c>
      <c r="L115" s="9" t="n">
        <v>18</v>
      </c>
    </row>
    <row r="116" customFormat="false" ht="15" hidden="false" customHeight="false" outlineLevel="0" collapsed="false">
      <c r="A116" s="9" t="n">
        <v>45</v>
      </c>
      <c r="B116" s="9" t="n">
        <v>2</v>
      </c>
      <c r="C116" s="15" t="n">
        <v>46170</v>
      </c>
      <c r="D116" s="8" t="s">
        <v>16</v>
      </c>
      <c r="E116" s="8" t="s">
        <v>74</v>
      </c>
      <c r="F116" s="9" t="n">
        <v>4</v>
      </c>
      <c r="G116" s="9" t="n">
        <v>8</v>
      </c>
      <c r="H116" s="19" t="str">
        <f aca="false">IF(F116&gt;G116,"W",IF(F116&lt;G116,"L","D"))</f>
        <v>L</v>
      </c>
      <c r="I116" s="8" t="s">
        <v>90</v>
      </c>
      <c r="J116" s="8" t="s">
        <v>98</v>
      </c>
      <c r="K116" s="9" t="s">
        <v>92</v>
      </c>
      <c r="L116" s="9" t="n">
        <v>13</v>
      </c>
    </row>
    <row r="117" customFormat="false" ht="15" hidden="false" customHeight="false" outlineLevel="0" collapsed="false">
      <c r="A117" s="9" t="n">
        <v>45</v>
      </c>
      <c r="B117" s="9" t="n">
        <v>3</v>
      </c>
      <c r="C117" s="15" t="n">
        <v>46170</v>
      </c>
      <c r="D117" s="8" t="s">
        <v>16</v>
      </c>
      <c r="E117" s="8" t="s">
        <v>74</v>
      </c>
      <c r="F117" s="9" t="n">
        <v>8</v>
      </c>
      <c r="G117" s="9" t="n">
        <v>4</v>
      </c>
      <c r="H117" s="16" t="str">
        <f aca="false">IF(F117&gt;G117,"W",IF(F117&lt;G117,"L","D"))</f>
        <v>W</v>
      </c>
      <c r="I117" s="8" t="s">
        <v>90</v>
      </c>
      <c r="J117" s="8" t="s">
        <v>102</v>
      </c>
      <c r="K117" s="9" t="s">
        <v>92</v>
      </c>
      <c r="L117" s="9" t="n">
        <v>14</v>
      </c>
    </row>
    <row r="118" customFormat="false" ht="15" hidden="false" customHeight="false" outlineLevel="0" collapsed="false">
      <c r="A118" s="12" t="n">
        <v>46</v>
      </c>
      <c r="B118" s="12" t="n">
        <v>1</v>
      </c>
      <c r="C118" s="17" t="n">
        <v>46175</v>
      </c>
      <c r="D118" s="11" t="s">
        <v>15</v>
      </c>
      <c r="E118" s="11" t="s">
        <v>71</v>
      </c>
      <c r="F118" s="12" t="n">
        <v>8</v>
      </c>
      <c r="G118" s="12" t="n">
        <v>2</v>
      </c>
      <c r="H118" s="21" t="str">
        <f aca="false">IF(F118&gt;G118,"W",IF(F118&lt;G118,"L","D"))</f>
        <v>W</v>
      </c>
      <c r="I118" s="11" t="s">
        <v>86</v>
      </c>
      <c r="J118" s="11" t="s">
        <v>100</v>
      </c>
      <c r="K118" s="12" t="s">
        <v>80</v>
      </c>
      <c r="L118" s="12" t="n">
        <v>13</v>
      </c>
    </row>
    <row r="119" customFormat="false" ht="15" hidden="false" customHeight="false" outlineLevel="0" collapsed="false">
      <c r="A119" s="12" t="n">
        <v>46</v>
      </c>
      <c r="B119" s="12" t="n">
        <v>2</v>
      </c>
      <c r="C119" s="17" t="n">
        <v>46175</v>
      </c>
      <c r="D119" s="11" t="s">
        <v>15</v>
      </c>
      <c r="E119" s="11" t="s">
        <v>71</v>
      </c>
      <c r="F119" s="12" t="n">
        <v>4</v>
      </c>
      <c r="G119" s="12" t="n">
        <v>8</v>
      </c>
      <c r="H119" s="18" t="str">
        <f aca="false">IF(F119&gt;G119,"W",IF(F119&lt;G119,"L","D"))</f>
        <v>L</v>
      </c>
      <c r="I119" s="11" t="s">
        <v>86</v>
      </c>
      <c r="J119" s="11" t="s">
        <v>100</v>
      </c>
      <c r="K119" s="12" t="s">
        <v>92</v>
      </c>
      <c r="L119" s="12" t="n">
        <v>13</v>
      </c>
    </row>
    <row r="120" customFormat="false" ht="15" hidden="false" customHeight="false" outlineLevel="0" collapsed="false">
      <c r="A120" s="12" t="n">
        <v>46</v>
      </c>
      <c r="B120" s="12" t="n">
        <v>3</v>
      </c>
      <c r="C120" s="17" t="n">
        <v>46175</v>
      </c>
      <c r="D120" s="11" t="s">
        <v>15</v>
      </c>
      <c r="E120" s="11" t="s">
        <v>71</v>
      </c>
      <c r="F120" s="12" t="n">
        <v>8</v>
      </c>
      <c r="G120" s="12" t="n">
        <v>2</v>
      </c>
      <c r="H120" s="21" t="str">
        <f aca="false">IF(F120&gt;G120,"W",IF(F120&lt;G120,"L","D"))</f>
        <v>W</v>
      </c>
      <c r="I120" s="11" t="s">
        <v>95</v>
      </c>
      <c r="J120" s="11" t="s">
        <v>104</v>
      </c>
      <c r="K120" s="12" t="s">
        <v>80</v>
      </c>
      <c r="L120" s="12" t="n">
        <v>13</v>
      </c>
    </row>
    <row r="121" customFormat="false" ht="15" hidden="false" customHeight="false" outlineLevel="0" collapsed="false">
      <c r="A121" s="9" t="n">
        <v>47</v>
      </c>
      <c r="B121" s="9" t="n">
        <v>1</v>
      </c>
      <c r="C121" s="15" t="n">
        <v>46175</v>
      </c>
      <c r="D121" s="8" t="s">
        <v>15</v>
      </c>
      <c r="E121" s="8" t="s">
        <v>70</v>
      </c>
      <c r="F121" s="9" t="n">
        <v>4</v>
      </c>
      <c r="G121" s="9" t="n">
        <v>8</v>
      </c>
      <c r="H121" s="19" t="str">
        <f aca="false">IF(F121&gt;G121,"W",IF(F121&lt;G121,"L","D"))</f>
        <v>L</v>
      </c>
      <c r="I121" s="8" t="s">
        <v>90</v>
      </c>
      <c r="J121" s="8" t="s">
        <v>98</v>
      </c>
      <c r="K121" s="9" t="s">
        <v>92</v>
      </c>
      <c r="L121" s="9" t="n">
        <v>23</v>
      </c>
    </row>
    <row r="122" customFormat="false" ht="15" hidden="false" customHeight="false" outlineLevel="0" collapsed="false">
      <c r="A122" s="9" t="n">
        <v>47</v>
      </c>
      <c r="B122" s="9" t="n">
        <v>2</v>
      </c>
      <c r="C122" s="15" t="n">
        <v>46175</v>
      </c>
      <c r="D122" s="8" t="s">
        <v>15</v>
      </c>
      <c r="E122" s="8" t="s">
        <v>70</v>
      </c>
      <c r="F122" s="9" t="n">
        <v>5</v>
      </c>
      <c r="G122" s="9" t="n">
        <v>8</v>
      </c>
      <c r="H122" s="19" t="str">
        <f aca="false">IF(F122&gt;G122,"W",IF(F122&lt;G122,"L","D"))</f>
        <v>L</v>
      </c>
      <c r="I122" s="8" t="s">
        <v>93</v>
      </c>
      <c r="J122" s="8" t="s">
        <v>85</v>
      </c>
      <c r="K122" s="9" t="s">
        <v>80</v>
      </c>
      <c r="L122" s="9" t="n">
        <v>24</v>
      </c>
    </row>
    <row r="123" customFormat="false" ht="15" hidden="false" customHeight="false" outlineLevel="0" collapsed="false">
      <c r="A123" s="12" t="n">
        <v>48</v>
      </c>
      <c r="B123" s="12" t="n">
        <v>1</v>
      </c>
      <c r="C123" s="17" t="n">
        <v>46175</v>
      </c>
      <c r="D123" s="11" t="s">
        <v>15</v>
      </c>
      <c r="E123" s="11" t="s">
        <v>24</v>
      </c>
      <c r="F123" s="12" t="n">
        <v>8</v>
      </c>
      <c r="G123" s="12" t="n">
        <v>6</v>
      </c>
      <c r="H123" s="21" t="str">
        <f aca="false">IF(F123&gt;G123,"W",IF(F123&lt;G123,"L","D"))</f>
        <v>W</v>
      </c>
      <c r="I123" s="11" t="s">
        <v>90</v>
      </c>
      <c r="J123" s="11" t="s">
        <v>94</v>
      </c>
      <c r="K123" s="12" t="s">
        <v>80</v>
      </c>
      <c r="L123" s="12" t="n">
        <v>21</v>
      </c>
    </row>
    <row r="124" customFormat="false" ht="15" hidden="false" customHeight="false" outlineLevel="0" collapsed="false">
      <c r="A124" s="12" t="n">
        <v>48</v>
      </c>
      <c r="B124" s="12" t="n">
        <v>2</v>
      </c>
      <c r="C124" s="17" t="n">
        <v>46175</v>
      </c>
      <c r="D124" s="11" t="s">
        <v>15</v>
      </c>
      <c r="E124" s="11" t="s">
        <v>24</v>
      </c>
      <c r="F124" s="12" t="n">
        <v>8</v>
      </c>
      <c r="G124" s="12" t="n">
        <v>4</v>
      </c>
      <c r="H124" s="21" t="str">
        <f aca="false">IF(F124&gt;G124,"W",IF(F124&lt;G124,"L","D"))</f>
        <v>W</v>
      </c>
      <c r="I124" s="11" t="s">
        <v>88</v>
      </c>
      <c r="J124" s="11" t="s">
        <v>85</v>
      </c>
      <c r="K124" s="12" t="s">
        <v>80</v>
      </c>
      <c r="L124" s="12" t="n">
        <v>24</v>
      </c>
    </row>
    <row r="125" customFormat="false" ht="15" hidden="false" customHeight="false" outlineLevel="0" collapsed="false">
      <c r="A125" s="9" t="n">
        <v>49</v>
      </c>
      <c r="B125" s="9" t="n">
        <v>1</v>
      </c>
      <c r="C125" s="15" t="n">
        <v>46175</v>
      </c>
      <c r="D125" s="8" t="s">
        <v>15</v>
      </c>
      <c r="E125" s="8" t="s">
        <v>24</v>
      </c>
      <c r="F125" s="9" t="n">
        <v>8</v>
      </c>
      <c r="G125" s="9" t="n">
        <v>7</v>
      </c>
      <c r="H125" s="16" t="str">
        <f aca="false">IF(F125&gt;G125,"W",IF(F125&lt;G125,"L","D"))</f>
        <v>W</v>
      </c>
      <c r="I125" s="8" t="s">
        <v>90</v>
      </c>
      <c r="J125" s="8" t="s">
        <v>100</v>
      </c>
      <c r="K125" s="9" t="s">
        <v>92</v>
      </c>
      <c r="L125" s="9" t="n">
        <v>23</v>
      </c>
    </row>
    <row r="126" customFormat="false" ht="15" hidden="false" customHeight="false" outlineLevel="0" collapsed="false">
      <c r="A126" s="9" t="n">
        <v>49</v>
      </c>
      <c r="B126" s="9" t="n">
        <v>2</v>
      </c>
      <c r="C126" s="15" t="n">
        <v>46175</v>
      </c>
      <c r="D126" s="8" t="s">
        <v>15</v>
      </c>
      <c r="E126" s="8" t="s">
        <v>24</v>
      </c>
      <c r="F126" s="9" t="n">
        <v>8</v>
      </c>
      <c r="G126" s="9" t="n">
        <v>7</v>
      </c>
      <c r="H126" s="16" t="str">
        <f aca="false">IF(F126&gt;G126,"W",IF(F126&lt;G126,"L","D"))</f>
        <v>W</v>
      </c>
      <c r="I126" s="8" t="s">
        <v>95</v>
      </c>
      <c r="J126" s="8" t="s">
        <v>97</v>
      </c>
      <c r="K126" s="9" t="s">
        <v>80</v>
      </c>
      <c r="L126" s="9" t="n">
        <v>22</v>
      </c>
    </row>
    <row r="127" customFormat="false" ht="15" hidden="false" customHeight="false" outlineLevel="0" collapsed="false">
      <c r="A127" s="12" t="n">
        <v>50</v>
      </c>
      <c r="B127" s="12" t="n">
        <v>1</v>
      </c>
      <c r="C127" s="17" t="n">
        <v>46178</v>
      </c>
      <c r="D127" s="11" t="s">
        <v>16</v>
      </c>
      <c r="E127" s="11" t="s">
        <v>25</v>
      </c>
      <c r="F127" s="12" t="n">
        <v>7</v>
      </c>
      <c r="G127" s="12" t="n">
        <v>8</v>
      </c>
      <c r="H127" s="18" t="str">
        <f aca="false">IF(F127&gt;G127,"W",IF(F127&lt;G127,"L","D"))</f>
        <v>L</v>
      </c>
      <c r="I127" s="11" t="s">
        <v>88</v>
      </c>
      <c r="J127" s="11" t="s">
        <v>98</v>
      </c>
      <c r="K127" s="12" t="s">
        <v>92</v>
      </c>
      <c r="L127" s="12" t="n">
        <v>13</v>
      </c>
    </row>
    <row r="128" customFormat="false" ht="15" hidden="false" customHeight="false" outlineLevel="0" collapsed="false">
      <c r="A128" s="12" t="n">
        <v>50</v>
      </c>
      <c r="B128" s="12" t="n">
        <v>2</v>
      </c>
      <c r="C128" s="17" t="n">
        <v>46178</v>
      </c>
      <c r="D128" s="11" t="s">
        <v>16</v>
      </c>
      <c r="E128" s="11" t="s">
        <v>25</v>
      </c>
      <c r="F128" s="12" t="n">
        <v>8</v>
      </c>
      <c r="G128" s="12" t="n">
        <v>4</v>
      </c>
      <c r="H128" s="21" t="str">
        <f aca="false">IF(F128&gt;G128,"W",IF(F128&lt;G128,"L","D"))</f>
        <v>W</v>
      </c>
      <c r="I128" s="11" t="s">
        <v>93</v>
      </c>
      <c r="J128" s="11" t="s">
        <v>97</v>
      </c>
      <c r="K128" s="12" t="s">
        <v>80</v>
      </c>
      <c r="L128" s="12" t="n">
        <v>13</v>
      </c>
    </row>
    <row r="129" customFormat="false" ht="15" hidden="false" customHeight="false" outlineLevel="0" collapsed="false">
      <c r="A129" s="12" t="n">
        <v>50</v>
      </c>
      <c r="B129" s="12" t="n">
        <v>3</v>
      </c>
      <c r="C129" s="17" t="n">
        <v>46178</v>
      </c>
      <c r="D129" s="11" t="s">
        <v>16</v>
      </c>
      <c r="E129" s="11" t="s">
        <v>25</v>
      </c>
      <c r="F129" s="12" t="n">
        <v>4</v>
      </c>
      <c r="G129" s="12" t="n">
        <v>8</v>
      </c>
      <c r="H129" s="18" t="str">
        <f aca="false">IF(F129&gt;G129,"W",IF(F129&lt;G129,"L","D"))</f>
        <v>L</v>
      </c>
      <c r="I129" s="11" t="s">
        <v>88</v>
      </c>
      <c r="J129" s="11" t="s">
        <v>91</v>
      </c>
      <c r="K129" s="12" t="s">
        <v>92</v>
      </c>
      <c r="L129" s="12" t="n">
        <v>14</v>
      </c>
    </row>
    <row r="130" customFormat="false" ht="15" hidden="false" customHeight="false" outlineLevel="0" collapsed="false">
      <c r="A130" s="9" t="n">
        <v>51</v>
      </c>
      <c r="B130" s="9" t="n">
        <v>1</v>
      </c>
      <c r="C130" s="15" t="n">
        <v>46178</v>
      </c>
      <c r="D130" s="8" t="s">
        <v>16</v>
      </c>
      <c r="E130" s="8" t="s">
        <v>72</v>
      </c>
      <c r="F130" s="9" t="n">
        <v>8</v>
      </c>
      <c r="G130" s="9" t="n">
        <v>7</v>
      </c>
      <c r="H130" s="16" t="str">
        <f aca="false">IF(F130&gt;G130,"W",IF(F130&lt;G130,"L","D"))</f>
        <v>W</v>
      </c>
      <c r="I130" s="8" t="s">
        <v>84</v>
      </c>
      <c r="J130" s="8" t="s">
        <v>97</v>
      </c>
      <c r="K130" s="9" t="s">
        <v>92</v>
      </c>
      <c r="L130" s="9" t="n">
        <v>13</v>
      </c>
    </row>
    <row r="131" customFormat="false" ht="15" hidden="false" customHeight="false" outlineLevel="0" collapsed="false">
      <c r="A131" s="9" t="n">
        <v>51</v>
      </c>
      <c r="B131" s="9" t="n">
        <v>2</v>
      </c>
      <c r="C131" s="15" t="n">
        <v>46178</v>
      </c>
      <c r="D131" s="8" t="s">
        <v>16</v>
      </c>
      <c r="E131" s="8" t="s">
        <v>72</v>
      </c>
      <c r="F131" s="9" t="n">
        <v>2</v>
      </c>
      <c r="G131" s="9" t="n">
        <v>8</v>
      </c>
      <c r="H131" s="19" t="str">
        <f aca="false">IF(F131&gt;G131,"W",IF(F131&lt;G131,"L","D"))</f>
        <v>L</v>
      </c>
      <c r="I131" s="8" t="s">
        <v>86</v>
      </c>
      <c r="J131" s="8" t="s">
        <v>97</v>
      </c>
      <c r="K131" s="9" t="s">
        <v>92</v>
      </c>
      <c r="L131" s="9" t="n">
        <v>14</v>
      </c>
    </row>
    <row r="132" customFormat="false" ht="15" hidden="false" customHeight="false" outlineLevel="0" collapsed="false">
      <c r="A132" s="9" t="n">
        <v>51</v>
      </c>
      <c r="B132" s="9" t="n">
        <v>3</v>
      </c>
      <c r="C132" s="15" t="n">
        <v>46178</v>
      </c>
      <c r="D132" s="8" t="s">
        <v>16</v>
      </c>
      <c r="E132" s="8" t="s">
        <v>72</v>
      </c>
      <c r="F132" s="9" t="n">
        <v>8</v>
      </c>
      <c r="G132" s="9" t="n">
        <v>5</v>
      </c>
      <c r="H132" s="16" t="str">
        <f aca="false">IF(F132&gt;G132,"W",IF(F132&lt;G132,"L","D"))</f>
        <v>W</v>
      </c>
      <c r="I132" s="8" t="s">
        <v>95</v>
      </c>
      <c r="J132" s="8" t="s">
        <v>104</v>
      </c>
      <c r="K132" s="9" t="s">
        <v>80</v>
      </c>
      <c r="L132" s="9" t="n">
        <v>12</v>
      </c>
    </row>
    <row r="133" customFormat="false" ht="15" hidden="false" customHeight="false" outlineLevel="0" collapsed="false">
      <c r="A133" s="12" t="n">
        <v>52</v>
      </c>
      <c r="B133" s="12" t="n">
        <v>1</v>
      </c>
      <c r="C133" s="17" t="n">
        <v>46178</v>
      </c>
      <c r="D133" s="11" t="s">
        <v>16</v>
      </c>
      <c r="E133" s="11" t="s">
        <v>75</v>
      </c>
      <c r="F133" s="12" t="n">
        <v>7</v>
      </c>
      <c r="G133" s="12" t="n">
        <v>8</v>
      </c>
      <c r="H133" s="18" t="str">
        <f aca="false">IF(F133&gt;G133,"W",IF(F133&lt;G133,"L","D"))</f>
        <v>L</v>
      </c>
      <c r="I133" s="11" t="s">
        <v>86</v>
      </c>
      <c r="J133" s="11" t="s">
        <v>87</v>
      </c>
      <c r="K133" s="12" t="s">
        <v>92</v>
      </c>
      <c r="L133" s="12" t="n">
        <v>14</v>
      </c>
    </row>
    <row r="134" customFormat="false" ht="15" hidden="false" customHeight="false" outlineLevel="0" collapsed="false">
      <c r="A134" s="12" t="n">
        <v>52</v>
      </c>
      <c r="B134" s="12" t="n">
        <v>2</v>
      </c>
      <c r="C134" s="17" t="n">
        <v>46178</v>
      </c>
      <c r="D134" s="11" t="s">
        <v>16</v>
      </c>
      <c r="E134" s="11" t="s">
        <v>75</v>
      </c>
      <c r="F134" s="12" t="n">
        <v>8</v>
      </c>
      <c r="G134" s="12" t="n">
        <v>5</v>
      </c>
      <c r="H134" s="21" t="str">
        <f aca="false">IF(F134&gt;G134,"W",IF(F134&lt;G134,"L","D"))</f>
        <v>W</v>
      </c>
      <c r="I134" s="11" t="s">
        <v>84</v>
      </c>
      <c r="J134" s="11" t="s">
        <v>104</v>
      </c>
      <c r="K134" s="12" t="s">
        <v>92</v>
      </c>
      <c r="L134" s="12" t="n">
        <v>13</v>
      </c>
    </row>
    <row r="135" customFormat="false" ht="15" hidden="false" customHeight="false" outlineLevel="0" collapsed="false">
      <c r="A135" s="12" t="n">
        <v>52</v>
      </c>
      <c r="B135" s="12" t="n">
        <v>3</v>
      </c>
      <c r="C135" s="17" t="n">
        <v>46178</v>
      </c>
      <c r="D135" s="11" t="s">
        <v>16</v>
      </c>
      <c r="E135" s="11" t="s">
        <v>75</v>
      </c>
      <c r="F135" s="12" t="n">
        <v>8</v>
      </c>
      <c r="G135" s="12" t="n">
        <v>7</v>
      </c>
      <c r="H135" s="21" t="str">
        <f aca="false">IF(F135&gt;G135,"W",IF(F135&lt;G135,"L","D"))</f>
        <v>W</v>
      </c>
      <c r="I135" s="11" t="s">
        <v>93</v>
      </c>
      <c r="J135" s="11" t="s">
        <v>102</v>
      </c>
      <c r="K135" s="12" t="s">
        <v>92</v>
      </c>
      <c r="L135" s="12" t="n">
        <v>16</v>
      </c>
    </row>
    <row r="136" customFormat="false" ht="15" hidden="false" customHeight="false" outlineLevel="0" collapsed="false">
      <c r="A136" s="9" t="n">
        <v>53</v>
      </c>
      <c r="B136" s="9" t="n">
        <v>1</v>
      </c>
      <c r="C136" s="15" t="n">
        <v>46178</v>
      </c>
      <c r="D136" s="8" t="s">
        <v>16</v>
      </c>
      <c r="E136" s="8" t="s">
        <v>25</v>
      </c>
      <c r="F136" s="9" t="n">
        <v>6</v>
      </c>
      <c r="G136" s="9" t="n">
        <v>8</v>
      </c>
      <c r="H136" s="19" t="str">
        <f aca="false">IF(F136&gt;G136,"W",IF(F136&lt;G136,"L","D"))</f>
        <v>L</v>
      </c>
      <c r="I136" s="8" t="s">
        <v>86</v>
      </c>
      <c r="J136" s="8" t="s">
        <v>85</v>
      </c>
      <c r="K136" s="9" t="s">
        <v>92</v>
      </c>
      <c r="L136" s="9" t="n">
        <v>12</v>
      </c>
    </row>
    <row r="137" customFormat="false" ht="15" hidden="false" customHeight="false" outlineLevel="0" collapsed="false">
      <c r="A137" s="9" t="n">
        <v>53</v>
      </c>
      <c r="B137" s="9" t="n">
        <v>2</v>
      </c>
      <c r="C137" s="15" t="n">
        <v>46178</v>
      </c>
      <c r="D137" s="8" t="s">
        <v>16</v>
      </c>
      <c r="E137" s="8" t="s">
        <v>25</v>
      </c>
      <c r="F137" s="9" t="n">
        <v>8</v>
      </c>
      <c r="G137" s="9" t="n">
        <v>4</v>
      </c>
      <c r="H137" s="16" t="str">
        <f aca="false">IF(F137&gt;G137,"W",IF(F137&lt;G137,"L","D"))</f>
        <v>W</v>
      </c>
      <c r="I137" s="8" t="s">
        <v>90</v>
      </c>
      <c r="J137" s="8" t="s">
        <v>101</v>
      </c>
      <c r="K137" s="9" t="s">
        <v>80</v>
      </c>
      <c r="L137" s="9" t="n">
        <v>16</v>
      </c>
    </row>
    <row r="138" customFormat="false" ht="15" hidden="false" customHeight="false" outlineLevel="0" collapsed="false">
      <c r="A138" s="9" t="n">
        <v>53</v>
      </c>
      <c r="B138" s="9" t="n">
        <v>3</v>
      </c>
      <c r="C138" s="15" t="n">
        <v>46178</v>
      </c>
      <c r="D138" s="8" t="s">
        <v>16</v>
      </c>
      <c r="E138" s="8" t="s">
        <v>25</v>
      </c>
      <c r="F138" s="9" t="n">
        <v>8</v>
      </c>
      <c r="G138" s="9" t="n">
        <v>3</v>
      </c>
      <c r="H138" s="16" t="str">
        <f aca="false">IF(F138&gt;G138,"W",IF(F138&lt;G138,"L","D"))</f>
        <v>W</v>
      </c>
      <c r="I138" s="8" t="s">
        <v>84</v>
      </c>
      <c r="J138" s="8" t="s">
        <v>103</v>
      </c>
      <c r="K138" s="9" t="s">
        <v>92</v>
      </c>
      <c r="L138" s="9" t="n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2026-06-08T13:07:48Z</dcterms:created>
  <dc:creator>openpyxl</dc:creator>
  <dc:description/>
  <dc:language>cs-CZ</dc:language>
  <cp:lastModifiedBy/>
  <dcterms:modified xsi:type="dcterms:W3CDTF">2026-06-08T15:07:51Z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